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770"/>
  </bookViews>
  <sheets>
    <sheet name="2020亚沙会官方制服（运动装）配置表A3" sheetId="1" r:id="rId1"/>
  </sheets>
  <definedNames>
    <definedName name="_xlnm.Print_Titles" localSheetId="0">'2020亚沙会官方制服（运动装）配置表A3'!$2:$2</definedName>
  </definedNames>
  <calcPr calcId="144525"/>
</workbook>
</file>

<file path=xl/sharedStrings.xml><?xml version="1.0" encoding="utf-8"?>
<sst xmlns="http://schemas.openxmlformats.org/spreadsheetml/2006/main" count="193" uniqueCount="120">
  <si>
    <r>
      <t>附件2：</t>
    </r>
    <r>
      <rPr>
        <b/>
        <sz val="22"/>
        <color theme="1"/>
        <rFont val="Times New Roman"/>
        <charset val="134"/>
      </rPr>
      <t>2020</t>
    </r>
    <r>
      <rPr>
        <b/>
        <sz val="22"/>
        <color theme="1"/>
        <rFont val="宋体"/>
        <charset val="134"/>
      </rPr>
      <t>年第六届亚洲沙滩运动会制服配置（运动装）</t>
    </r>
  </si>
  <si>
    <r>
      <rPr>
        <b/>
        <sz val="22"/>
        <color rgb="FF000000"/>
        <rFont val="Times New Roman"/>
        <charset val="134"/>
      </rPr>
      <t>2020</t>
    </r>
    <r>
      <rPr>
        <b/>
        <sz val="22"/>
        <color rgb="FF000000"/>
        <rFont val="宋体"/>
        <charset val="134"/>
      </rPr>
      <t>年第六届亚洲沙滩运动会制服配置（正装）</t>
    </r>
  </si>
  <si>
    <t>责任部门</t>
  </si>
  <si>
    <t>人群类别</t>
  </si>
  <si>
    <t>人数</t>
  </si>
  <si>
    <t>短袖T恤</t>
  </si>
  <si>
    <r>
      <rPr>
        <b/>
        <sz val="11"/>
        <color theme="1"/>
        <rFont val="宋体"/>
        <charset val="134"/>
      </rPr>
      <t>长袖</t>
    </r>
    <r>
      <rPr>
        <b/>
        <sz val="11"/>
        <color theme="1"/>
        <rFont val="Times New Roman"/>
        <charset val="134"/>
      </rPr>
      <t>T</t>
    </r>
    <r>
      <rPr>
        <b/>
        <sz val="11"/>
        <color theme="1"/>
        <rFont val="宋体"/>
        <charset val="134"/>
      </rPr>
      <t>恤</t>
    </r>
  </si>
  <si>
    <t>外套</t>
  </si>
  <si>
    <t>长裤</t>
  </si>
  <si>
    <t>短裤</t>
  </si>
  <si>
    <t>运动鞋</t>
  </si>
  <si>
    <t>运动背包</t>
  </si>
  <si>
    <t>遮阳帽</t>
  </si>
  <si>
    <t>运动袜（双）</t>
  </si>
  <si>
    <t>腰包</t>
  </si>
  <si>
    <t>雨衣</t>
  </si>
  <si>
    <t>其它</t>
  </si>
  <si>
    <t>备注</t>
  </si>
  <si>
    <t>男女比例/人数</t>
  </si>
  <si>
    <t>西装上衣
（男）</t>
  </si>
  <si>
    <t>件数</t>
  </si>
  <si>
    <t>西装长裤（男）</t>
  </si>
  <si>
    <t>长袖衬衣（男）</t>
  </si>
  <si>
    <t>领带（男）</t>
  </si>
  <si>
    <t>西装上衣（女）</t>
  </si>
  <si>
    <t>西装长裤（女）</t>
  </si>
  <si>
    <t>西式裙子（女）</t>
  </si>
  <si>
    <t>长袖衬衣（女）</t>
  </si>
  <si>
    <t>丝巾（女）</t>
  </si>
  <si>
    <t>办公室</t>
  </si>
  <si>
    <t>部委、省厅领导</t>
  </si>
  <si>
    <t>外联部</t>
  </si>
  <si>
    <t>外联部工作人员</t>
  </si>
  <si>
    <t>男</t>
  </si>
  <si>
    <r>
      <rPr>
        <sz val="11"/>
        <color theme="1"/>
        <rFont val="Times New Roman"/>
        <charset val="134"/>
      </rPr>
      <t>OCA</t>
    </r>
    <r>
      <rPr>
        <sz val="11"/>
        <color theme="1"/>
        <rFont val="宋体"/>
        <charset val="134"/>
      </rPr>
      <t>大家庭</t>
    </r>
  </si>
  <si>
    <t>女</t>
  </si>
  <si>
    <t>（亚沙村）</t>
  </si>
  <si>
    <t>欢迎仪式升旗手（男）</t>
  </si>
  <si>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套中山装</t>
    </r>
  </si>
  <si>
    <t>人事法务部</t>
  </si>
  <si>
    <t>组委会</t>
  </si>
  <si>
    <t>领导（400）+工作人员（700）</t>
  </si>
  <si>
    <t>讲解助理（女）</t>
  </si>
  <si>
    <t>场馆运营团队</t>
  </si>
  <si>
    <t>体育部</t>
  </si>
  <si>
    <t>竞赛处国际国内外技术官员</t>
  </si>
  <si>
    <t>技术代表</t>
  </si>
  <si>
    <t>礼宾员</t>
  </si>
  <si>
    <t>2选1</t>
  </si>
  <si>
    <t>国际技术官员</t>
  </si>
  <si>
    <t>注：需防风衣（水上运动）450件。</t>
  </si>
  <si>
    <t>国内技术官员</t>
  </si>
  <si>
    <t>竞赛主任</t>
  </si>
  <si>
    <t>赛事竞赛工作人员</t>
  </si>
  <si>
    <t>竞赛团队工作人员</t>
  </si>
  <si>
    <t>体育展示及颁奖人员</t>
  </si>
  <si>
    <t>大型活动部</t>
  </si>
  <si>
    <t>火炬传递        （专项服装）</t>
  </si>
  <si>
    <t>火炬手</t>
  </si>
  <si>
    <t>后勤接待部</t>
  </si>
  <si>
    <t>驾驶员</t>
  </si>
  <si>
    <t>火炬传递相关工作人员</t>
  </si>
  <si>
    <t>开闭幕式</t>
  </si>
  <si>
    <t>场地保障员</t>
  </si>
  <si>
    <t>合计</t>
  </si>
  <si>
    <t>文化活动</t>
  </si>
  <si>
    <t>文化小屋工作人员</t>
  </si>
  <si>
    <t>文化活动工作人员</t>
  </si>
  <si>
    <t>2020年第六届亚洲沙滩运动会制服配置（文化岛服）</t>
  </si>
  <si>
    <t>演职人员</t>
  </si>
  <si>
    <t>男女比例</t>
  </si>
  <si>
    <t>短袖上衣</t>
  </si>
  <si>
    <t>沙滩鞋</t>
  </si>
  <si>
    <t>帽子</t>
  </si>
  <si>
    <t>宣传和广电媒体服务部</t>
  </si>
  <si>
    <t>媒体人员</t>
  </si>
  <si>
    <t>持权转播商</t>
  </si>
  <si>
    <t>OCA大家庭</t>
  </si>
  <si>
    <t>/</t>
  </si>
  <si>
    <t>全省媒体</t>
  </si>
  <si>
    <t>部委省直机关领导</t>
  </si>
  <si>
    <t>央媒</t>
  </si>
  <si>
    <t>组委会领导（400人）</t>
  </si>
  <si>
    <t>门户网站</t>
  </si>
  <si>
    <t>总计：</t>
  </si>
  <si>
    <t>专业体育媒体</t>
  </si>
  <si>
    <t>各省媒体体育版</t>
  </si>
  <si>
    <t>国外媒体</t>
  </si>
  <si>
    <t>2020年第六届亚洲沙滩运动会制服配置（礼服）</t>
  </si>
  <si>
    <t>志愿者部</t>
  </si>
  <si>
    <t>城市志愿者</t>
  </si>
  <si>
    <t>根配置城市志愿者专用马甲1件。</t>
  </si>
  <si>
    <t>部门</t>
  </si>
  <si>
    <t>旗   袍</t>
  </si>
  <si>
    <t>礼仪服装</t>
  </si>
  <si>
    <t>备  注</t>
  </si>
  <si>
    <t>赛时志愿者</t>
  </si>
  <si>
    <t>礼仪（志愿者）</t>
  </si>
  <si>
    <t>人数已纳入志愿者部统计，120人需要240套礼仪服装，参考中国及海南元素设计。</t>
  </si>
  <si>
    <t>仪式助理</t>
  </si>
  <si>
    <t>安全和应急保障部</t>
  </si>
  <si>
    <t>安保人员</t>
  </si>
  <si>
    <t>一类安保人员</t>
  </si>
  <si>
    <t>场馆出入口迎宾</t>
  </si>
  <si>
    <t>二类安保人员</t>
  </si>
  <si>
    <t>配置安保专用马甲1件。</t>
  </si>
  <si>
    <t>休息室迎宾</t>
  </si>
  <si>
    <t>注册中心工作人员</t>
  </si>
  <si>
    <t>休息室服务</t>
  </si>
  <si>
    <t>医疗卫生部</t>
  </si>
  <si>
    <t>兴奋剂检测员</t>
  </si>
  <si>
    <t>主席台服务</t>
  </si>
  <si>
    <t>医护人员</t>
  </si>
  <si>
    <t>医护人员配置专用马甲1件。</t>
  </si>
  <si>
    <t>合计：</t>
  </si>
  <si>
    <t>电瓶车驾驶员</t>
  </si>
  <si>
    <t>市场开发部</t>
  </si>
  <si>
    <t>赞助商</t>
  </si>
  <si>
    <t xml:space="preserve"> </t>
  </si>
  <si>
    <t>（以上资料仅供参考）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</si>
</sst>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9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22"/>
      <color theme="1"/>
      <name val="宋体"/>
      <charset val="134"/>
    </font>
    <font>
      <b/>
      <sz val="22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0"/>
      <color theme="1"/>
      <name val="宋体"/>
      <charset val="134"/>
    </font>
    <font>
      <b/>
      <sz val="22"/>
      <color rgb="FF000000"/>
      <name val="Times New Roman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b/>
      <sz val="22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3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4" fillId="4" borderId="17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justify" vertical="center" wrapText="1"/>
    </xf>
    <xf numFmtId="0" fontId="8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3F8EE"/>
      <color rgb="00DBEACB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63500</xdr:colOff>
      <xdr:row>1</xdr:row>
      <xdr:rowOff>139700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68300"/>
          <a:ext cx="63500" cy="139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40"/>
  <sheetViews>
    <sheetView tabSelected="1" zoomScale="85" zoomScaleNormal="85" workbookViewId="0">
      <pane xSplit="1" ySplit="2" topLeftCell="B9" activePane="bottomRight" state="frozen"/>
      <selection/>
      <selection pane="topRight"/>
      <selection pane="bottomLeft"/>
      <selection pane="bottomRight" activeCell="I8" sqref="I8:I11"/>
    </sheetView>
  </sheetViews>
  <sheetFormatPr defaultColWidth="8.72222222222222" defaultRowHeight="13.2"/>
  <cols>
    <col min="1" max="1" width="5.62962962962963" style="2" customWidth="1"/>
    <col min="2" max="2" width="15.0277777777778" style="3" customWidth="1"/>
    <col min="3" max="3" width="19.462962962963" style="3" customWidth="1"/>
    <col min="4" max="5" width="6" style="3" customWidth="1"/>
    <col min="6" max="6" width="7.27777777777778" style="3" hidden="1" customWidth="1"/>
    <col min="7" max="7" width="6.13888888888889" style="3" customWidth="1"/>
    <col min="8" max="8" width="5.72222222222222" style="3" hidden="1" customWidth="1"/>
    <col min="9" max="9" width="6.27777777777778" style="3" customWidth="1"/>
    <col min="10" max="10" width="5.72222222222222" style="3" hidden="1" customWidth="1"/>
    <col min="11" max="11" width="6.27777777777778" style="3" customWidth="1"/>
    <col min="12" max="12" width="5.72222222222222" style="3" hidden="1" customWidth="1"/>
    <col min="13" max="13" width="5.72222222222222" style="3" customWidth="1"/>
    <col min="14" max="14" width="5.72222222222222" style="3" hidden="1" customWidth="1"/>
    <col min="15" max="15" width="6.27777777777778" style="3" customWidth="1"/>
    <col min="16" max="16" width="5.72222222222222" style="3" hidden="1" customWidth="1"/>
    <col min="17" max="17" width="5.72222222222222" style="3" customWidth="1"/>
    <col min="18" max="18" width="5.72222222222222" style="3" hidden="1" customWidth="1"/>
    <col min="19" max="19" width="6.27777777777778" style="3" customWidth="1"/>
    <col min="20" max="20" width="5.72222222222222" style="3" hidden="1" customWidth="1"/>
    <col min="21" max="21" width="7.37962962962963" style="3" customWidth="1"/>
    <col min="22" max="22" width="7.37962962962963" style="3" hidden="1" customWidth="1"/>
    <col min="23" max="23" width="6.27777777777778" style="3" customWidth="1"/>
    <col min="24" max="24" width="5.72222222222222" style="3" hidden="1" customWidth="1"/>
    <col min="25" max="25" width="6.27777777777778" style="3" customWidth="1"/>
    <col min="26" max="26" width="5.72222222222222" style="3" hidden="1" customWidth="1"/>
    <col min="27" max="27" width="5.72222222222222" style="3" customWidth="1"/>
    <col min="28" max="28" width="27.1296296296296" style="4" customWidth="1"/>
    <col min="29" max="30" width="8.72222222222222" style="3"/>
    <col min="31" max="31" width="15.1944444444444" style="5" customWidth="1"/>
    <col min="32" max="32" width="20.3611111111111" style="5" customWidth="1"/>
    <col min="33" max="33" width="8.72222222222222" style="5"/>
    <col min="34" max="36" width="8.72222222222222" style="3"/>
    <col min="37" max="37" width="6.62962962962963" style="3" customWidth="1"/>
    <col min="38" max="38" width="8.72222222222222" style="3"/>
    <col min="39" max="39" width="8.72222222222222" style="3" hidden="1" customWidth="1"/>
    <col min="40" max="40" width="8.72222222222222" style="3"/>
    <col min="41" max="41" width="8.72222222222222" style="3" hidden="1" customWidth="1"/>
    <col min="42" max="42" width="8.72222222222222" style="3"/>
    <col min="43" max="43" width="8.72222222222222" style="3" hidden="1" customWidth="1"/>
    <col min="44" max="44" width="8.72222222222222" style="3"/>
    <col min="45" max="45" width="8.72222222222222" style="3" hidden="1" customWidth="1"/>
    <col min="46" max="46" width="8.72222222222222" style="3"/>
    <col min="47" max="47" width="8.72222222222222" style="3" hidden="1" customWidth="1"/>
    <col min="48" max="48" width="8.72222222222222" style="3"/>
    <col min="49" max="49" width="8.72222222222222" style="3" hidden="1" customWidth="1"/>
    <col min="50" max="50" width="8.72222222222222" style="3"/>
    <col min="51" max="51" width="8.72222222222222" style="3" hidden="1" customWidth="1"/>
    <col min="52" max="52" width="8.72222222222222" style="3"/>
    <col min="53" max="53" width="8.72222222222222" style="3" hidden="1" customWidth="1"/>
    <col min="54" max="54" width="8.72222222222222" style="3"/>
    <col min="55" max="55" width="19.9444444444444" style="3" customWidth="1"/>
    <col min="56" max="16384" width="8.72222222222222" style="3"/>
  </cols>
  <sheetData>
    <row r="1" s="1" customFormat="1" ht="29" customHeight="1" spans="1:5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30"/>
      <c r="AE1" s="31" t="s">
        <v>1</v>
      </c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95"/>
    </row>
    <row r="2" s="1" customFormat="1" ht="43" customHeight="1" spans="1:55">
      <c r="A2" s="8" t="s">
        <v>2</v>
      </c>
      <c r="B2" s="9" t="s">
        <v>3</v>
      </c>
      <c r="C2" s="10"/>
      <c r="D2" s="9" t="s">
        <v>4</v>
      </c>
      <c r="E2" s="9" t="s">
        <v>5</v>
      </c>
      <c r="F2" s="9"/>
      <c r="G2" s="9" t="s">
        <v>6</v>
      </c>
      <c r="H2" s="9"/>
      <c r="I2" s="9" t="s">
        <v>7</v>
      </c>
      <c r="J2" s="9"/>
      <c r="K2" s="9" t="s">
        <v>8</v>
      </c>
      <c r="L2" s="9"/>
      <c r="M2" s="9" t="s">
        <v>9</v>
      </c>
      <c r="N2" s="9"/>
      <c r="O2" s="9" t="s">
        <v>10</v>
      </c>
      <c r="P2" s="9"/>
      <c r="Q2" s="9" t="s">
        <v>11</v>
      </c>
      <c r="R2" s="9"/>
      <c r="S2" s="9" t="s">
        <v>12</v>
      </c>
      <c r="T2" s="9"/>
      <c r="U2" s="9" t="s">
        <v>13</v>
      </c>
      <c r="V2" s="9"/>
      <c r="W2" s="9" t="s">
        <v>14</v>
      </c>
      <c r="X2" s="9"/>
      <c r="Y2" s="9" t="s">
        <v>15</v>
      </c>
      <c r="Z2" s="9"/>
      <c r="AA2" s="9" t="s">
        <v>16</v>
      </c>
      <c r="AB2" s="9" t="s">
        <v>17</v>
      </c>
      <c r="AE2" s="32" t="s">
        <v>2</v>
      </c>
      <c r="AF2" s="32" t="s">
        <v>3</v>
      </c>
      <c r="AG2" s="32" t="s">
        <v>4</v>
      </c>
      <c r="AH2" s="32" t="s">
        <v>18</v>
      </c>
      <c r="AI2" s="32"/>
      <c r="AJ2" s="32" t="s">
        <v>19</v>
      </c>
      <c r="AK2" s="32" t="s">
        <v>20</v>
      </c>
      <c r="AL2" s="32" t="s">
        <v>21</v>
      </c>
      <c r="AM2" s="32" t="s">
        <v>20</v>
      </c>
      <c r="AN2" s="67" t="s">
        <v>22</v>
      </c>
      <c r="AO2" s="32" t="s">
        <v>20</v>
      </c>
      <c r="AP2" s="32" t="s">
        <v>23</v>
      </c>
      <c r="AQ2" s="32" t="s">
        <v>20</v>
      </c>
      <c r="AR2" s="32" t="s">
        <v>24</v>
      </c>
      <c r="AS2" s="32" t="s">
        <v>20</v>
      </c>
      <c r="AT2" s="32" t="s">
        <v>25</v>
      </c>
      <c r="AU2" s="32" t="s">
        <v>20</v>
      </c>
      <c r="AV2" s="32" t="s">
        <v>26</v>
      </c>
      <c r="AW2" s="32" t="s">
        <v>20</v>
      </c>
      <c r="AX2" s="67" t="s">
        <v>27</v>
      </c>
      <c r="AY2" s="32" t="s">
        <v>20</v>
      </c>
      <c r="AZ2" s="32" t="s">
        <v>28</v>
      </c>
      <c r="BA2" s="32" t="s">
        <v>20</v>
      </c>
      <c r="BB2" s="32" t="s">
        <v>16</v>
      </c>
      <c r="BC2" s="32" t="s">
        <v>17</v>
      </c>
    </row>
    <row r="3" s="1" customFormat="1" ht="73" customHeight="1" spans="1:55">
      <c r="A3" s="11" t="s">
        <v>29</v>
      </c>
      <c r="B3" s="12" t="s">
        <v>30</v>
      </c>
      <c r="C3" s="10"/>
      <c r="D3" s="12">
        <v>200</v>
      </c>
      <c r="E3" s="12">
        <v>1</v>
      </c>
      <c r="F3" s="12">
        <f>D3*E3</f>
        <v>200</v>
      </c>
      <c r="G3" s="12">
        <v>1</v>
      </c>
      <c r="H3" s="12">
        <f>D3*G3</f>
        <v>200</v>
      </c>
      <c r="I3" s="12">
        <v>1</v>
      </c>
      <c r="J3" s="12">
        <f>D3*I3</f>
        <v>200</v>
      </c>
      <c r="K3" s="12">
        <v>2</v>
      </c>
      <c r="L3" s="12">
        <f>D3*K3</f>
        <v>400</v>
      </c>
      <c r="M3" s="12"/>
      <c r="N3" s="12">
        <f>D3*M3</f>
        <v>0</v>
      </c>
      <c r="O3" s="12">
        <v>1</v>
      </c>
      <c r="P3" s="12">
        <f>D3*O3</f>
        <v>200</v>
      </c>
      <c r="Q3" s="12"/>
      <c r="R3" s="12">
        <f>D3*Q3</f>
        <v>0</v>
      </c>
      <c r="S3" s="12">
        <v>1</v>
      </c>
      <c r="T3" s="12">
        <f>D3*S3</f>
        <v>200</v>
      </c>
      <c r="U3" s="12">
        <v>2</v>
      </c>
      <c r="V3" s="12">
        <f>D3*U3</f>
        <v>400</v>
      </c>
      <c r="W3" s="12"/>
      <c r="X3" s="12">
        <f>D3*W3</f>
        <v>0</v>
      </c>
      <c r="Y3" s="12">
        <v>1</v>
      </c>
      <c r="Z3" s="12">
        <f>D3*Y3</f>
        <v>200</v>
      </c>
      <c r="AA3" s="12"/>
      <c r="AB3" s="18"/>
      <c r="AE3" s="33" t="s">
        <v>31</v>
      </c>
      <c r="AF3" s="34" t="s">
        <v>32</v>
      </c>
      <c r="AG3" s="68">
        <v>50</v>
      </c>
      <c r="AH3" s="69" t="s">
        <v>33</v>
      </c>
      <c r="AI3" s="69">
        <v>25</v>
      </c>
      <c r="AJ3" s="70">
        <v>1</v>
      </c>
      <c r="AK3" s="26">
        <f>AI3*AJ3</f>
        <v>25</v>
      </c>
      <c r="AL3" s="70">
        <v>1</v>
      </c>
      <c r="AM3" s="26">
        <f>AI3*AL3</f>
        <v>25</v>
      </c>
      <c r="AN3" s="70">
        <v>1</v>
      </c>
      <c r="AO3" s="85">
        <f>AI3*AN3</f>
        <v>25</v>
      </c>
      <c r="AP3" s="70">
        <v>1</v>
      </c>
      <c r="AQ3" s="26">
        <f>AP3*AI3</f>
        <v>25</v>
      </c>
      <c r="AR3" s="71"/>
      <c r="AS3" s="26">
        <f>AI3*AR3</f>
        <v>0</v>
      </c>
      <c r="AT3" s="71"/>
      <c r="AU3" s="26">
        <f>AI3*AT3</f>
        <v>0</v>
      </c>
      <c r="AV3" s="71"/>
      <c r="AW3" s="26">
        <f>AI3*AV3</f>
        <v>0</v>
      </c>
      <c r="AX3" s="71"/>
      <c r="AY3" s="26">
        <f>AI3*AX3</f>
        <v>0</v>
      </c>
      <c r="AZ3" s="71"/>
      <c r="BA3" s="69">
        <f>AI3*AZ3</f>
        <v>0</v>
      </c>
      <c r="BB3" s="69"/>
      <c r="BC3" s="96"/>
    </row>
    <row r="4" s="1" customFormat="1" ht="23" customHeight="1" spans="1:55">
      <c r="A4" s="11" t="s">
        <v>31</v>
      </c>
      <c r="B4" s="13" t="s">
        <v>34</v>
      </c>
      <c r="C4" s="13"/>
      <c r="D4" s="13">
        <v>580</v>
      </c>
      <c r="E4" s="13">
        <v>1</v>
      </c>
      <c r="F4" s="12">
        <f>D4*E4</f>
        <v>580</v>
      </c>
      <c r="G4" s="13">
        <v>1</v>
      </c>
      <c r="H4" s="12">
        <f>D4*G4</f>
        <v>580</v>
      </c>
      <c r="I4" s="13">
        <v>1</v>
      </c>
      <c r="J4" s="12">
        <f>D4*I4</f>
        <v>580</v>
      </c>
      <c r="K4" s="13">
        <v>1</v>
      </c>
      <c r="L4" s="12">
        <f>D4*K4</f>
        <v>580</v>
      </c>
      <c r="M4" s="13"/>
      <c r="N4" s="12">
        <f>D4*M4</f>
        <v>0</v>
      </c>
      <c r="O4" s="13">
        <v>1</v>
      </c>
      <c r="P4" s="12">
        <f>D4*O4</f>
        <v>580</v>
      </c>
      <c r="Q4" s="13"/>
      <c r="R4" s="12">
        <f>D4*Q4</f>
        <v>0</v>
      </c>
      <c r="S4" s="13">
        <v>1</v>
      </c>
      <c r="T4" s="12">
        <f>D4*S4</f>
        <v>580</v>
      </c>
      <c r="U4" s="13">
        <v>2</v>
      </c>
      <c r="V4" s="12">
        <f>D4*U4</f>
        <v>1160</v>
      </c>
      <c r="W4" s="13"/>
      <c r="X4" s="12">
        <f>D4*W4</f>
        <v>0</v>
      </c>
      <c r="Y4" s="13">
        <v>1</v>
      </c>
      <c r="Z4" s="12">
        <f>D4*Y4</f>
        <v>580</v>
      </c>
      <c r="AA4" s="12"/>
      <c r="AB4" s="35"/>
      <c r="AE4" s="33"/>
      <c r="AF4" s="36"/>
      <c r="AG4" s="70"/>
      <c r="AH4" s="69" t="s">
        <v>35</v>
      </c>
      <c r="AI4" s="69">
        <v>25</v>
      </c>
      <c r="AJ4" s="71"/>
      <c r="AK4" s="26">
        <f>AI4*AJ4</f>
        <v>0</v>
      </c>
      <c r="AL4" s="71"/>
      <c r="AM4" s="26">
        <f t="shared" ref="AM4:AM15" si="0">AI4*AL4</f>
        <v>0</v>
      </c>
      <c r="AN4" s="71"/>
      <c r="AO4" s="85">
        <f>AI4*AN4</f>
        <v>0</v>
      </c>
      <c r="AP4" s="71"/>
      <c r="AQ4" s="26">
        <f>AP4*AI4</f>
        <v>0</v>
      </c>
      <c r="AR4" s="70">
        <v>1</v>
      </c>
      <c r="AS4" s="26">
        <f>AI4*AR4</f>
        <v>25</v>
      </c>
      <c r="AT4" s="70">
        <v>1</v>
      </c>
      <c r="AU4" s="26">
        <f>AI4*AT4</f>
        <v>25</v>
      </c>
      <c r="AV4" s="70">
        <v>1</v>
      </c>
      <c r="AW4" s="26">
        <f>AI4*AV4</f>
        <v>25</v>
      </c>
      <c r="AX4" s="70">
        <v>1</v>
      </c>
      <c r="AY4" s="26">
        <f>AI4*AX4</f>
        <v>25</v>
      </c>
      <c r="AZ4" s="70">
        <v>1</v>
      </c>
      <c r="BA4" s="69">
        <f>AI4*AZ4</f>
        <v>25</v>
      </c>
      <c r="BB4" s="69"/>
      <c r="BC4" s="97"/>
    </row>
    <row r="5" s="1" customFormat="1" ht="29" customHeight="1" spans="1:55">
      <c r="A5" s="14"/>
      <c r="B5" s="12" t="s">
        <v>36</v>
      </c>
      <c r="C5" s="12" t="s">
        <v>37</v>
      </c>
      <c r="D5" s="13">
        <v>10</v>
      </c>
      <c r="E5" s="13"/>
      <c r="F5" s="12">
        <f>D5*E5</f>
        <v>0</v>
      </c>
      <c r="G5" s="13"/>
      <c r="H5" s="12">
        <f>D5*G5</f>
        <v>0</v>
      </c>
      <c r="I5" s="13"/>
      <c r="J5" s="12">
        <f>D5*I5</f>
        <v>0</v>
      </c>
      <c r="K5" s="13"/>
      <c r="L5" s="12">
        <f>D5*K5</f>
        <v>0</v>
      </c>
      <c r="M5" s="13"/>
      <c r="N5" s="12">
        <f>D5*M5</f>
        <v>0</v>
      </c>
      <c r="O5" s="13"/>
      <c r="P5" s="12">
        <f>D5*O5</f>
        <v>0</v>
      </c>
      <c r="Q5" s="13"/>
      <c r="R5" s="12">
        <f>D5*Q5</f>
        <v>0</v>
      </c>
      <c r="S5" s="13"/>
      <c r="T5" s="12">
        <f>D5*S5</f>
        <v>0</v>
      </c>
      <c r="U5" s="13"/>
      <c r="V5" s="12">
        <f>D5*U5</f>
        <v>0</v>
      </c>
      <c r="W5" s="13"/>
      <c r="X5" s="12">
        <f>D5*W5</f>
        <v>0</v>
      </c>
      <c r="Y5" s="13">
        <v>1</v>
      </c>
      <c r="Z5" s="12">
        <f>D5*Y5</f>
        <v>10</v>
      </c>
      <c r="AA5" s="12"/>
      <c r="AB5" s="37"/>
      <c r="AE5" s="33"/>
      <c r="AF5" s="38" t="s">
        <v>37</v>
      </c>
      <c r="AG5" s="13">
        <v>10</v>
      </c>
      <c r="AH5" s="12" t="s">
        <v>33</v>
      </c>
      <c r="AI5" s="12">
        <v>10</v>
      </c>
      <c r="AJ5" s="72"/>
      <c r="AK5" s="12">
        <f>AI5*AJ5</f>
        <v>0</v>
      </c>
      <c r="AL5" s="72"/>
      <c r="AM5" s="26">
        <f t="shared" si="0"/>
        <v>0</v>
      </c>
      <c r="AN5" s="72"/>
      <c r="AO5" s="86">
        <f>AI5*AN5</f>
        <v>0</v>
      </c>
      <c r="AP5" s="72"/>
      <c r="AQ5" s="12">
        <f>AP5*AI5</f>
        <v>0</v>
      </c>
      <c r="AR5" s="72"/>
      <c r="AS5" s="12">
        <f>AI5*AR5</f>
        <v>0</v>
      </c>
      <c r="AT5" s="72"/>
      <c r="AU5" s="12">
        <f>AI5*AT5</f>
        <v>0</v>
      </c>
      <c r="AV5" s="72"/>
      <c r="AW5" s="12">
        <f>AI5*AV5</f>
        <v>0</v>
      </c>
      <c r="AX5" s="72"/>
      <c r="AY5" s="12">
        <f>AI5*AX5</f>
        <v>0</v>
      </c>
      <c r="AZ5" s="72"/>
      <c r="BA5" s="22">
        <f>AI5*AZ5</f>
        <v>0</v>
      </c>
      <c r="BB5" s="23">
        <v>20</v>
      </c>
      <c r="BC5" s="13" t="s">
        <v>38</v>
      </c>
    </row>
    <row r="6" s="1" customFormat="1" ht="40" customHeight="1" spans="1:55">
      <c r="A6" s="15" t="s">
        <v>39</v>
      </c>
      <c r="B6" s="12" t="s">
        <v>40</v>
      </c>
      <c r="C6" s="12" t="s">
        <v>41</v>
      </c>
      <c r="D6" s="13">
        <v>1100</v>
      </c>
      <c r="E6" s="13">
        <v>2</v>
      </c>
      <c r="F6" s="12">
        <f>D6*E6</f>
        <v>2200</v>
      </c>
      <c r="G6" s="13">
        <v>1</v>
      </c>
      <c r="H6" s="12">
        <f>D6*G6</f>
        <v>1100</v>
      </c>
      <c r="I6" s="13">
        <v>1</v>
      </c>
      <c r="J6" s="12">
        <f>D6*I6</f>
        <v>1100</v>
      </c>
      <c r="K6" s="13">
        <v>2</v>
      </c>
      <c r="L6" s="12">
        <f>D6*K6</f>
        <v>2200</v>
      </c>
      <c r="M6" s="13"/>
      <c r="N6" s="12">
        <f>D6*M6</f>
        <v>0</v>
      </c>
      <c r="O6" s="13">
        <v>1</v>
      </c>
      <c r="P6" s="12">
        <f>D6*O6</f>
        <v>1100</v>
      </c>
      <c r="Q6" s="13">
        <v>1</v>
      </c>
      <c r="R6" s="12">
        <f>D6*Q6</f>
        <v>1100</v>
      </c>
      <c r="S6" s="13">
        <v>1</v>
      </c>
      <c r="T6" s="12">
        <f>D6*S6</f>
        <v>1100</v>
      </c>
      <c r="U6" s="13">
        <v>2</v>
      </c>
      <c r="V6" s="12">
        <f>D6*U6</f>
        <v>2200</v>
      </c>
      <c r="W6" s="13"/>
      <c r="X6" s="12">
        <f>D6*W6</f>
        <v>0</v>
      </c>
      <c r="Y6" s="13">
        <v>1</v>
      </c>
      <c r="Z6" s="12">
        <f>D6*Y6</f>
        <v>1100</v>
      </c>
      <c r="AA6" s="12"/>
      <c r="AB6" s="18"/>
      <c r="AE6" s="33"/>
      <c r="AF6" s="39" t="s">
        <v>42</v>
      </c>
      <c r="AG6" s="17">
        <v>3</v>
      </c>
      <c r="AH6" s="21" t="s">
        <v>35</v>
      </c>
      <c r="AI6" s="21">
        <v>3</v>
      </c>
      <c r="AJ6" s="73"/>
      <c r="AK6" s="12">
        <f>AI6*AJ6</f>
        <v>0</v>
      </c>
      <c r="AL6" s="73"/>
      <c r="AM6" s="26">
        <f t="shared" si="0"/>
        <v>0</v>
      </c>
      <c r="AN6" s="73"/>
      <c r="AO6" s="86">
        <f>AI6*AN6</f>
        <v>0</v>
      </c>
      <c r="AP6" s="73"/>
      <c r="AQ6" s="12">
        <f>AP6*AI6</f>
        <v>0</v>
      </c>
      <c r="AR6" s="17">
        <v>2</v>
      </c>
      <c r="AS6" s="12">
        <f>AI6*AR6</f>
        <v>6</v>
      </c>
      <c r="AT6" s="17">
        <v>2</v>
      </c>
      <c r="AU6" s="12">
        <f>AI6*AT6</f>
        <v>6</v>
      </c>
      <c r="AV6" s="17">
        <v>2</v>
      </c>
      <c r="AW6" s="12">
        <f>AI6*AV6</f>
        <v>6</v>
      </c>
      <c r="AX6" s="17">
        <v>2</v>
      </c>
      <c r="AY6" s="12">
        <f>AI6*AX6</f>
        <v>6</v>
      </c>
      <c r="AZ6" s="17">
        <v>1</v>
      </c>
      <c r="BA6" s="22">
        <f>AI6*AZ6</f>
        <v>3</v>
      </c>
      <c r="BB6" s="21"/>
      <c r="BC6" s="42"/>
    </row>
    <row r="7" s="1" customFormat="1" ht="30" customHeight="1" spans="1:55">
      <c r="A7" s="16"/>
      <c r="B7" s="12" t="s">
        <v>43</v>
      </c>
      <c r="C7" s="12"/>
      <c r="D7" s="13">
        <v>2000</v>
      </c>
      <c r="E7" s="17">
        <v>2</v>
      </c>
      <c r="F7" s="12">
        <f>D7*E7</f>
        <v>4000</v>
      </c>
      <c r="G7" s="17"/>
      <c r="H7" s="12"/>
      <c r="I7" s="17"/>
      <c r="J7" s="12"/>
      <c r="K7" s="17"/>
      <c r="L7" s="12"/>
      <c r="M7" s="17"/>
      <c r="N7" s="12"/>
      <c r="O7" s="17"/>
      <c r="P7" s="12"/>
      <c r="Q7" s="17"/>
      <c r="R7" s="12"/>
      <c r="S7" s="17"/>
      <c r="T7" s="12"/>
      <c r="U7" s="17"/>
      <c r="V7" s="12"/>
      <c r="W7" s="17"/>
      <c r="X7" s="12"/>
      <c r="Y7" s="17"/>
      <c r="Z7" s="12"/>
      <c r="AA7" s="21"/>
      <c r="AB7" s="18"/>
      <c r="AE7" s="33"/>
      <c r="AF7" s="40"/>
      <c r="AG7" s="20"/>
      <c r="AH7" s="22"/>
      <c r="AI7" s="22"/>
      <c r="AJ7" s="74"/>
      <c r="AK7" s="12"/>
      <c r="AL7" s="74"/>
      <c r="AM7" s="26">
        <f t="shared" si="0"/>
        <v>0</v>
      </c>
      <c r="AN7" s="74"/>
      <c r="AO7" s="86"/>
      <c r="AP7" s="74"/>
      <c r="AQ7" s="12"/>
      <c r="AR7" s="23"/>
      <c r="AS7" s="12"/>
      <c r="AT7" s="23"/>
      <c r="AU7" s="12"/>
      <c r="AV7" s="23"/>
      <c r="AW7" s="12"/>
      <c r="AX7" s="23"/>
      <c r="AY7" s="12"/>
      <c r="AZ7" s="23"/>
      <c r="BA7" s="22"/>
      <c r="BB7" s="22"/>
      <c r="BC7" s="42"/>
    </row>
    <row r="8" s="1" customFormat="1" ht="28" customHeight="1" spans="1:55">
      <c r="A8" s="11" t="s">
        <v>44</v>
      </c>
      <c r="B8" s="18" t="s">
        <v>45</v>
      </c>
      <c r="C8" s="12" t="s">
        <v>46</v>
      </c>
      <c r="D8" s="13">
        <v>1200</v>
      </c>
      <c r="E8" s="17">
        <v>2</v>
      </c>
      <c r="F8" s="12">
        <f t="shared" ref="F8:F21" si="1">D8*E8</f>
        <v>2400</v>
      </c>
      <c r="G8" s="17">
        <v>1</v>
      </c>
      <c r="H8" s="12">
        <f t="shared" ref="H8:H21" si="2">D8*G8</f>
        <v>1200</v>
      </c>
      <c r="I8" s="17">
        <v>1</v>
      </c>
      <c r="J8" s="12">
        <f t="shared" ref="J8:J16" si="3">D8*I8</f>
        <v>1200</v>
      </c>
      <c r="K8" s="17">
        <v>2</v>
      </c>
      <c r="L8" s="12">
        <f t="shared" ref="L8:L21" si="4">D8*K8</f>
        <v>2400</v>
      </c>
      <c r="M8" s="17">
        <v>1</v>
      </c>
      <c r="N8" s="12">
        <f t="shared" ref="N8:N16" si="5">D8*M8</f>
        <v>1200</v>
      </c>
      <c r="O8" s="17">
        <v>1</v>
      </c>
      <c r="P8" s="12">
        <f t="shared" ref="P8:P20" si="6">D8*O8</f>
        <v>1200</v>
      </c>
      <c r="Q8" s="17">
        <v>1</v>
      </c>
      <c r="R8" s="12">
        <f t="shared" ref="R8:R16" si="7">D8*Q8</f>
        <v>1200</v>
      </c>
      <c r="S8" s="17">
        <v>1</v>
      </c>
      <c r="T8" s="12">
        <f t="shared" ref="T8:T16" si="8">D8*S8</f>
        <v>1200</v>
      </c>
      <c r="U8" s="17">
        <v>2</v>
      </c>
      <c r="V8" s="12">
        <f t="shared" ref="V8:V21" si="9">D8*U8</f>
        <v>2400</v>
      </c>
      <c r="W8" s="17">
        <v>1</v>
      </c>
      <c r="X8" s="12">
        <f t="shared" ref="X8:X16" si="10">D8*W8</f>
        <v>1200</v>
      </c>
      <c r="Y8" s="17">
        <v>1</v>
      </c>
      <c r="Z8" s="12">
        <f t="shared" ref="Z8:Z15" si="11">D8*Y8</f>
        <v>1200</v>
      </c>
      <c r="AA8" s="17">
        <v>450</v>
      </c>
      <c r="AB8" s="19"/>
      <c r="AE8" s="33"/>
      <c r="AF8" s="39" t="s">
        <v>47</v>
      </c>
      <c r="AG8" s="17">
        <v>1</v>
      </c>
      <c r="AH8" s="22" t="s">
        <v>33</v>
      </c>
      <c r="AI8" s="22">
        <v>1</v>
      </c>
      <c r="AJ8" s="13">
        <v>1</v>
      </c>
      <c r="AK8" s="12">
        <f t="shared" ref="AK8:AK15" si="12">AI8*AJ8</f>
        <v>1</v>
      </c>
      <c r="AL8" s="13">
        <v>1</v>
      </c>
      <c r="AM8" s="26">
        <f t="shared" si="0"/>
        <v>1</v>
      </c>
      <c r="AN8" s="13">
        <v>1</v>
      </c>
      <c r="AO8" s="86">
        <f t="shared" ref="AO8:AO14" si="13">AI8*AN8</f>
        <v>1</v>
      </c>
      <c r="AP8" s="13">
        <v>1</v>
      </c>
      <c r="AQ8" s="12">
        <f t="shared" ref="AQ8:AQ15" si="14">AP8*AI8</f>
        <v>1</v>
      </c>
      <c r="AR8" s="72"/>
      <c r="AS8" s="12">
        <f t="shared" ref="AS8:AS15" si="15">AI8*AR8</f>
        <v>0</v>
      </c>
      <c r="AT8" s="72"/>
      <c r="AU8" s="12">
        <f t="shared" ref="AU8:AU15" si="16">AI8*AT8</f>
        <v>0</v>
      </c>
      <c r="AV8" s="72"/>
      <c r="AW8" s="12">
        <f t="shared" ref="AW8:AW15" si="17">AI8*AV8</f>
        <v>0</v>
      </c>
      <c r="AX8" s="72"/>
      <c r="AY8" s="12">
        <f t="shared" ref="AY8:AY15" si="18">AI8*AX8</f>
        <v>0</v>
      </c>
      <c r="AZ8" s="72"/>
      <c r="BA8" s="22">
        <f t="shared" ref="BA8:BA15" si="19">AI8*AZ8</f>
        <v>0</v>
      </c>
      <c r="BB8" s="12"/>
      <c r="BC8" s="21" t="s">
        <v>48</v>
      </c>
    </row>
    <row r="9" s="1" customFormat="1" ht="28" customHeight="1" spans="1:55">
      <c r="A9" s="14"/>
      <c r="B9" s="19"/>
      <c r="C9" s="12" t="s">
        <v>49</v>
      </c>
      <c r="D9" s="13"/>
      <c r="E9" s="20"/>
      <c r="F9" s="12">
        <f t="shared" si="1"/>
        <v>0</v>
      </c>
      <c r="G9" s="20"/>
      <c r="H9" s="12">
        <f t="shared" si="2"/>
        <v>0</v>
      </c>
      <c r="I9" s="20"/>
      <c r="J9" s="12">
        <f t="shared" si="3"/>
        <v>0</v>
      </c>
      <c r="K9" s="20"/>
      <c r="L9" s="12">
        <f t="shared" si="4"/>
        <v>0</v>
      </c>
      <c r="M9" s="20"/>
      <c r="N9" s="12">
        <f t="shared" si="5"/>
        <v>0</v>
      </c>
      <c r="O9" s="20"/>
      <c r="P9" s="12">
        <f t="shared" si="6"/>
        <v>0</v>
      </c>
      <c r="Q9" s="20"/>
      <c r="R9" s="12">
        <f t="shared" si="7"/>
        <v>0</v>
      </c>
      <c r="S9" s="20"/>
      <c r="T9" s="12">
        <f t="shared" si="8"/>
        <v>0</v>
      </c>
      <c r="U9" s="20"/>
      <c r="V9" s="12">
        <f t="shared" si="9"/>
        <v>0</v>
      </c>
      <c r="W9" s="20"/>
      <c r="X9" s="12">
        <f t="shared" si="10"/>
        <v>0</v>
      </c>
      <c r="Y9" s="20"/>
      <c r="Z9" s="12">
        <f t="shared" si="11"/>
        <v>0</v>
      </c>
      <c r="AA9" s="20"/>
      <c r="AB9" s="35" t="s">
        <v>50</v>
      </c>
      <c r="AE9" s="41"/>
      <c r="AF9" s="40"/>
      <c r="AG9" s="20"/>
      <c r="AH9" s="22" t="s">
        <v>35</v>
      </c>
      <c r="AI9" s="22">
        <v>1</v>
      </c>
      <c r="AJ9" s="72"/>
      <c r="AK9" s="12">
        <f t="shared" si="12"/>
        <v>0</v>
      </c>
      <c r="AL9" s="72"/>
      <c r="AM9" s="26">
        <f t="shared" si="0"/>
        <v>0</v>
      </c>
      <c r="AN9" s="72"/>
      <c r="AO9" s="86">
        <f t="shared" si="13"/>
        <v>0</v>
      </c>
      <c r="AP9" s="72"/>
      <c r="AQ9" s="12">
        <f t="shared" si="14"/>
        <v>0</v>
      </c>
      <c r="AR9" s="13">
        <v>1</v>
      </c>
      <c r="AS9" s="12">
        <f t="shared" si="15"/>
        <v>1</v>
      </c>
      <c r="AT9" s="13">
        <v>1</v>
      </c>
      <c r="AU9" s="12">
        <f t="shared" si="16"/>
        <v>1</v>
      </c>
      <c r="AV9" s="13">
        <v>1</v>
      </c>
      <c r="AW9" s="12">
        <f t="shared" si="17"/>
        <v>1</v>
      </c>
      <c r="AX9" s="13">
        <v>1</v>
      </c>
      <c r="AY9" s="12">
        <f t="shared" si="18"/>
        <v>1</v>
      </c>
      <c r="AZ9" s="13">
        <v>1</v>
      </c>
      <c r="BA9" s="22">
        <f t="shared" si="19"/>
        <v>1</v>
      </c>
      <c r="BB9" s="12"/>
      <c r="BC9" s="22"/>
    </row>
    <row r="10" s="1" customFormat="1" ht="27" customHeight="1" spans="1:55">
      <c r="A10" s="14"/>
      <c r="B10" s="19"/>
      <c r="C10" s="21" t="s">
        <v>51</v>
      </c>
      <c r="D10" s="13"/>
      <c r="E10" s="20"/>
      <c r="F10" s="12">
        <f t="shared" si="1"/>
        <v>0</v>
      </c>
      <c r="G10" s="20"/>
      <c r="H10" s="12">
        <f t="shared" si="2"/>
        <v>0</v>
      </c>
      <c r="I10" s="20"/>
      <c r="J10" s="12">
        <f t="shared" si="3"/>
        <v>0</v>
      </c>
      <c r="K10" s="20"/>
      <c r="L10" s="12">
        <f t="shared" si="4"/>
        <v>0</v>
      </c>
      <c r="M10" s="20"/>
      <c r="N10" s="12">
        <f t="shared" si="5"/>
        <v>0</v>
      </c>
      <c r="O10" s="20"/>
      <c r="P10" s="12">
        <f t="shared" si="6"/>
        <v>0</v>
      </c>
      <c r="Q10" s="20"/>
      <c r="R10" s="12">
        <f t="shared" si="7"/>
        <v>0</v>
      </c>
      <c r="S10" s="20"/>
      <c r="T10" s="12">
        <f t="shared" si="8"/>
        <v>0</v>
      </c>
      <c r="U10" s="20"/>
      <c r="V10" s="12">
        <f t="shared" si="9"/>
        <v>0</v>
      </c>
      <c r="W10" s="20"/>
      <c r="X10" s="12">
        <f t="shared" si="10"/>
        <v>0</v>
      </c>
      <c r="Y10" s="20"/>
      <c r="Z10" s="12">
        <f t="shared" si="11"/>
        <v>0</v>
      </c>
      <c r="AA10" s="20"/>
      <c r="AB10" s="42"/>
      <c r="AE10" s="43" t="s">
        <v>44</v>
      </c>
      <c r="AF10" s="39" t="s">
        <v>52</v>
      </c>
      <c r="AG10" s="17">
        <v>20</v>
      </c>
      <c r="AH10" s="22" t="s">
        <v>33</v>
      </c>
      <c r="AI10" s="22">
        <v>10</v>
      </c>
      <c r="AJ10" s="13">
        <v>1</v>
      </c>
      <c r="AK10" s="12">
        <f t="shared" si="12"/>
        <v>10</v>
      </c>
      <c r="AL10" s="13">
        <v>1</v>
      </c>
      <c r="AM10" s="26">
        <f t="shared" si="0"/>
        <v>10</v>
      </c>
      <c r="AN10" s="13">
        <v>1</v>
      </c>
      <c r="AO10" s="86">
        <f t="shared" si="13"/>
        <v>10</v>
      </c>
      <c r="AP10" s="13">
        <v>1</v>
      </c>
      <c r="AQ10" s="12">
        <f t="shared" si="14"/>
        <v>10</v>
      </c>
      <c r="AR10" s="72"/>
      <c r="AS10" s="12">
        <f t="shared" si="15"/>
        <v>0</v>
      </c>
      <c r="AT10" s="72"/>
      <c r="AU10" s="12">
        <f t="shared" si="16"/>
        <v>0</v>
      </c>
      <c r="AV10" s="72"/>
      <c r="AW10" s="12">
        <f t="shared" si="17"/>
        <v>0</v>
      </c>
      <c r="AX10" s="72"/>
      <c r="AY10" s="12">
        <f t="shared" si="18"/>
        <v>0</v>
      </c>
      <c r="AZ10" s="72"/>
      <c r="BA10" s="22">
        <f t="shared" si="19"/>
        <v>0</v>
      </c>
      <c r="BB10" s="12"/>
      <c r="BC10" s="98"/>
    </row>
    <row r="11" s="1" customFormat="1" ht="30" customHeight="1" spans="1:55">
      <c r="A11" s="14"/>
      <c r="B11" s="19"/>
      <c r="C11" s="22"/>
      <c r="D11" s="13"/>
      <c r="E11" s="23"/>
      <c r="F11" s="12">
        <f t="shared" si="1"/>
        <v>0</v>
      </c>
      <c r="G11" s="23"/>
      <c r="H11" s="12">
        <f t="shared" si="2"/>
        <v>0</v>
      </c>
      <c r="I11" s="23"/>
      <c r="J11" s="12">
        <f t="shared" si="3"/>
        <v>0</v>
      </c>
      <c r="K11" s="23"/>
      <c r="L11" s="12">
        <f t="shared" si="4"/>
        <v>0</v>
      </c>
      <c r="M11" s="23"/>
      <c r="N11" s="12">
        <f t="shared" si="5"/>
        <v>0</v>
      </c>
      <c r="O11" s="23"/>
      <c r="P11" s="12">
        <f t="shared" si="6"/>
        <v>0</v>
      </c>
      <c r="Q11" s="23"/>
      <c r="R11" s="12">
        <f t="shared" si="7"/>
        <v>0</v>
      </c>
      <c r="S11" s="23"/>
      <c r="T11" s="12">
        <f t="shared" si="8"/>
        <v>0</v>
      </c>
      <c r="U11" s="23"/>
      <c r="V11" s="12">
        <f t="shared" si="9"/>
        <v>0</v>
      </c>
      <c r="W11" s="23"/>
      <c r="X11" s="12">
        <f t="shared" si="10"/>
        <v>0</v>
      </c>
      <c r="Y11" s="23"/>
      <c r="Z11" s="12">
        <f t="shared" si="11"/>
        <v>0</v>
      </c>
      <c r="AA11" s="23"/>
      <c r="AB11" s="44"/>
      <c r="AE11" s="45"/>
      <c r="AF11" s="46"/>
      <c r="AG11" s="23"/>
      <c r="AH11" s="22" t="s">
        <v>35</v>
      </c>
      <c r="AI11" s="22">
        <v>10</v>
      </c>
      <c r="AJ11" s="72"/>
      <c r="AK11" s="12">
        <f t="shared" si="12"/>
        <v>0</v>
      </c>
      <c r="AL11" s="72"/>
      <c r="AM11" s="26">
        <f t="shared" si="0"/>
        <v>0</v>
      </c>
      <c r="AN11" s="72"/>
      <c r="AO11" s="86">
        <f t="shared" si="13"/>
        <v>0</v>
      </c>
      <c r="AP11" s="72"/>
      <c r="AQ11" s="12">
        <f t="shared" si="14"/>
        <v>0</v>
      </c>
      <c r="AR11" s="13">
        <v>1</v>
      </c>
      <c r="AS11" s="12">
        <f t="shared" si="15"/>
        <v>10</v>
      </c>
      <c r="AT11" s="13">
        <v>1</v>
      </c>
      <c r="AU11" s="12">
        <f t="shared" si="16"/>
        <v>10</v>
      </c>
      <c r="AV11" s="13">
        <v>1</v>
      </c>
      <c r="AW11" s="12">
        <f t="shared" si="17"/>
        <v>10</v>
      </c>
      <c r="AX11" s="13">
        <v>1</v>
      </c>
      <c r="AY11" s="12">
        <f t="shared" si="18"/>
        <v>10</v>
      </c>
      <c r="AZ11" s="13">
        <v>1</v>
      </c>
      <c r="BA11" s="22">
        <f t="shared" si="19"/>
        <v>10</v>
      </c>
      <c r="BB11" s="12"/>
      <c r="BC11" s="56"/>
    </row>
    <row r="12" s="1" customFormat="1" ht="27" customHeight="1" spans="1:55">
      <c r="A12" s="14"/>
      <c r="B12" s="12" t="s">
        <v>53</v>
      </c>
      <c r="C12" s="12" t="s">
        <v>54</v>
      </c>
      <c r="D12" s="13">
        <v>700</v>
      </c>
      <c r="E12" s="13">
        <v>2</v>
      </c>
      <c r="F12" s="12">
        <f t="shared" si="1"/>
        <v>1400</v>
      </c>
      <c r="G12" s="13">
        <v>2</v>
      </c>
      <c r="H12" s="12">
        <f t="shared" si="2"/>
        <v>1400</v>
      </c>
      <c r="I12" s="13">
        <v>1</v>
      </c>
      <c r="J12" s="12">
        <f t="shared" si="3"/>
        <v>700</v>
      </c>
      <c r="K12" s="13">
        <v>2</v>
      </c>
      <c r="L12" s="12">
        <f t="shared" si="4"/>
        <v>1400</v>
      </c>
      <c r="M12" s="13"/>
      <c r="N12" s="12">
        <f t="shared" si="5"/>
        <v>0</v>
      </c>
      <c r="O12" s="13">
        <v>1</v>
      </c>
      <c r="P12" s="12">
        <f t="shared" si="6"/>
        <v>700</v>
      </c>
      <c r="Q12" s="13">
        <v>1</v>
      </c>
      <c r="R12" s="12">
        <f t="shared" si="7"/>
        <v>700</v>
      </c>
      <c r="S12" s="13">
        <v>1</v>
      </c>
      <c r="T12" s="12">
        <f t="shared" si="8"/>
        <v>700</v>
      </c>
      <c r="U12" s="13">
        <v>2</v>
      </c>
      <c r="V12" s="12">
        <f t="shared" si="9"/>
        <v>1400</v>
      </c>
      <c r="W12" s="13"/>
      <c r="X12" s="12">
        <f t="shared" si="10"/>
        <v>0</v>
      </c>
      <c r="Y12" s="13">
        <v>1</v>
      </c>
      <c r="Z12" s="12">
        <f t="shared" si="11"/>
        <v>700</v>
      </c>
      <c r="AA12" s="12"/>
      <c r="AB12" s="19"/>
      <c r="AE12" s="45"/>
      <c r="AF12" s="47" t="s">
        <v>46</v>
      </c>
      <c r="AG12" s="75">
        <v>25</v>
      </c>
      <c r="AH12" s="41" t="s">
        <v>33</v>
      </c>
      <c r="AI12" s="41">
        <v>13</v>
      </c>
      <c r="AJ12" s="51">
        <v>1</v>
      </c>
      <c r="AK12" s="12">
        <f t="shared" si="12"/>
        <v>13</v>
      </c>
      <c r="AL12" s="51">
        <v>1</v>
      </c>
      <c r="AM12" s="26">
        <f t="shared" si="0"/>
        <v>13</v>
      </c>
      <c r="AN12" s="51">
        <v>1</v>
      </c>
      <c r="AO12" s="87">
        <f t="shared" si="13"/>
        <v>13</v>
      </c>
      <c r="AP12" s="51">
        <v>1</v>
      </c>
      <c r="AQ12" s="50">
        <f t="shared" si="14"/>
        <v>13</v>
      </c>
      <c r="AR12" s="72"/>
      <c r="AS12" s="50">
        <f t="shared" si="15"/>
        <v>0</v>
      </c>
      <c r="AT12" s="72"/>
      <c r="AU12" s="50">
        <f t="shared" si="16"/>
        <v>0</v>
      </c>
      <c r="AV12" s="72"/>
      <c r="AW12" s="50">
        <f t="shared" si="17"/>
        <v>0</v>
      </c>
      <c r="AX12" s="72"/>
      <c r="AY12" s="50">
        <f t="shared" si="18"/>
        <v>0</v>
      </c>
      <c r="AZ12" s="72"/>
      <c r="BA12" s="63">
        <f t="shared" si="19"/>
        <v>0</v>
      </c>
      <c r="BB12" s="50"/>
      <c r="BC12" s="99"/>
    </row>
    <row r="13" s="1" customFormat="1" ht="27" customHeight="1" spans="1:55">
      <c r="A13" s="14"/>
      <c r="B13" s="13"/>
      <c r="C13" s="12" t="s">
        <v>55</v>
      </c>
      <c r="D13" s="13">
        <v>200</v>
      </c>
      <c r="E13" s="13">
        <v>2</v>
      </c>
      <c r="F13" s="12">
        <f t="shared" si="1"/>
        <v>400</v>
      </c>
      <c r="G13" s="13">
        <v>2</v>
      </c>
      <c r="H13" s="12">
        <f t="shared" si="2"/>
        <v>400</v>
      </c>
      <c r="I13" s="13">
        <v>1</v>
      </c>
      <c r="J13" s="12">
        <f t="shared" si="3"/>
        <v>200</v>
      </c>
      <c r="K13" s="13">
        <v>2</v>
      </c>
      <c r="L13" s="12">
        <f t="shared" si="4"/>
        <v>400</v>
      </c>
      <c r="M13" s="13"/>
      <c r="N13" s="12">
        <f t="shared" si="5"/>
        <v>0</v>
      </c>
      <c r="O13" s="13">
        <v>1</v>
      </c>
      <c r="P13" s="12">
        <f t="shared" si="6"/>
        <v>200</v>
      </c>
      <c r="Q13" s="13">
        <v>1</v>
      </c>
      <c r="R13" s="12">
        <f t="shared" si="7"/>
        <v>200</v>
      </c>
      <c r="S13" s="13">
        <v>1</v>
      </c>
      <c r="T13" s="12">
        <f t="shared" si="8"/>
        <v>200</v>
      </c>
      <c r="U13" s="13">
        <v>2</v>
      </c>
      <c r="V13" s="12">
        <f t="shared" si="9"/>
        <v>400</v>
      </c>
      <c r="W13" s="13"/>
      <c r="X13" s="12">
        <f t="shared" si="10"/>
        <v>0</v>
      </c>
      <c r="Y13" s="13">
        <v>1</v>
      </c>
      <c r="Z13" s="12">
        <f t="shared" si="11"/>
        <v>200</v>
      </c>
      <c r="AA13" s="12"/>
      <c r="AB13" s="19"/>
      <c r="AE13" s="45"/>
      <c r="AF13" s="48"/>
      <c r="AG13" s="76"/>
      <c r="AH13" s="41" t="s">
        <v>35</v>
      </c>
      <c r="AI13" s="41">
        <v>12</v>
      </c>
      <c r="AJ13" s="72"/>
      <c r="AK13" s="12">
        <f t="shared" si="12"/>
        <v>0</v>
      </c>
      <c r="AL13" s="72"/>
      <c r="AM13" s="26">
        <f t="shared" si="0"/>
        <v>0</v>
      </c>
      <c r="AN13" s="72"/>
      <c r="AO13" s="87">
        <f t="shared" si="13"/>
        <v>0</v>
      </c>
      <c r="AP13" s="72"/>
      <c r="AQ13" s="50">
        <f t="shared" si="14"/>
        <v>0</v>
      </c>
      <c r="AR13" s="51">
        <v>1</v>
      </c>
      <c r="AS13" s="50">
        <f t="shared" si="15"/>
        <v>12</v>
      </c>
      <c r="AT13" s="51">
        <v>1</v>
      </c>
      <c r="AU13" s="50">
        <f t="shared" si="16"/>
        <v>12</v>
      </c>
      <c r="AV13" s="51">
        <v>1</v>
      </c>
      <c r="AW13" s="50">
        <f t="shared" si="17"/>
        <v>12</v>
      </c>
      <c r="AX13" s="51">
        <v>1</v>
      </c>
      <c r="AY13" s="50">
        <f t="shared" si="18"/>
        <v>12</v>
      </c>
      <c r="AZ13" s="51">
        <v>1</v>
      </c>
      <c r="BA13" s="63">
        <f t="shared" si="19"/>
        <v>12</v>
      </c>
      <c r="BB13" s="50"/>
      <c r="BC13" s="99"/>
    </row>
    <row r="14" s="1" customFormat="1" ht="28" customHeight="1" spans="1:55">
      <c r="A14" s="15" t="s">
        <v>56</v>
      </c>
      <c r="B14" s="12" t="s">
        <v>57</v>
      </c>
      <c r="C14" s="12" t="s">
        <v>58</v>
      </c>
      <c r="D14" s="13">
        <v>200</v>
      </c>
      <c r="E14" s="13">
        <v>1</v>
      </c>
      <c r="F14" s="12">
        <f t="shared" si="1"/>
        <v>200</v>
      </c>
      <c r="G14" s="13">
        <v>1</v>
      </c>
      <c r="H14" s="12">
        <f t="shared" si="2"/>
        <v>200</v>
      </c>
      <c r="I14" s="13">
        <v>1</v>
      </c>
      <c r="J14" s="12">
        <f t="shared" si="3"/>
        <v>200</v>
      </c>
      <c r="K14" s="13">
        <v>1</v>
      </c>
      <c r="L14" s="12">
        <f t="shared" si="4"/>
        <v>200</v>
      </c>
      <c r="M14" s="13"/>
      <c r="N14" s="12">
        <f t="shared" si="5"/>
        <v>0</v>
      </c>
      <c r="O14" s="13">
        <v>1</v>
      </c>
      <c r="P14" s="12">
        <f t="shared" si="6"/>
        <v>200</v>
      </c>
      <c r="Q14" s="13"/>
      <c r="R14" s="12">
        <f t="shared" ref="R14:R22" si="20">D14*Q14</f>
        <v>0</v>
      </c>
      <c r="S14" s="13">
        <v>1</v>
      </c>
      <c r="T14" s="12">
        <f t="shared" si="8"/>
        <v>200</v>
      </c>
      <c r="U14" s="13">
        <v>1</v>
      </c>
      <c r="V14" s="12">
        <f t="shared" si="9"/>
        <v>200</v>
      </c>
      <c r="W14" s="13">
        <v>1</v>
      </c>
      <c r="X14" s="12">
        <f t="shared" si="10"/>
        <v>200</v>
      </c>
      <c r="Y14" s="13">
        <v>1</v>
      </c>
      <c r="Z14" s="12">
        <f t="shared" si="11"/>
        <v>200</v>
      </c>
      <c r="AA14" s="12"/>
      <c r="AB14" s="18"/>
      <c r="AE14" s="43" t="s">
        <v>59</v>
      </c>
      <c r="AF14" s="47" t="s">
        <v>60</v>
      </c>
      <c r="AG14" s="17">
        <v>1200</v>
      </c>
      <c r="AH14" s="12" t="s">
        <v>33</v>
      </c>
      <c r="AI14" s="12">
        <v>1100</v>
      </c>
      <c r="AJ14" s="13"/>
      <c r="AK14" s="12">
        <f t="shared" si="12"/>
        <v>0</v>
      </c>
      <c r="AL14" s="13">
        <v>1</v>
      </c>
      <c r="AM14" s="26">
        <f t="shared" si="0"/>
        <v>1100</v>
      </c>
      <c r="AN14" s="13">
        <v>2</v>
      </c>
      <c r="AO14" s="86">
        <f t="shared" si="13"/>
        <v>2200</v>
      </c>
      <c r="AP14" s="13">
        <v>1</v>
      </c>
      <c r="AQ14" s="12">
        <f t="shared" si="14"/>
        <v>1100</v>
      </c>
      <c r="AR14" s="72"/>
      <c r="AS14" s="12">
        <f t="shared" si="15"/>
        <v>0</v>
      </c>
      <c r="AT14" s="72"/>
      <c r="AU14" s="12">
        <f t="shared" si="16"/>
        <v>0</v>
      </c>
      <c r="AV14" s="72"/>
      <c r="AW14" s="12">
        <f t="shared" si="17"/>
        <v>0</v>
      </c>
      <c r="AX14" s="72"/>
      <c r="AY14" s="50">
        <f t="shared" si="18"/>
        <v>0</v>
      </c>
      <c r="AZ14" s="72"/>
      <c r="BA14" s="63">
        <f t="shared" si="19"/>
        <v>0</v>
      </c>
      <c r="BB14" s="50"/>
      <c r="BC14" s="100"/>
    </row>
    <row r="15" s="1" customFormat="1" ht="46" customHeight="1" spans="1:55">
      <c r="A15" s="24"/>
      <c r="B15" s="13"/>
      <c r="C15" s="12" t="s">
        <v>61</v>
      </c>
      <c r="D15" s="13">
        <v>165</v>
      </c>
      <c r="E15" s="13">
        <v>2</v>
      </c>
      <c r="F15" s="12">
        <f t="shared" si="1"/>
        <v>330</v>
      </c>
      <c r="G15" s="13">
        <v>2</v>
      </c>
      <c r="H15" s="12">
        <f t="shared" si="2"/>
        <v>330</v>
      </c>
      <c r="I15" s="13">
        <v>1</v>
      </c>
      <c r="J15" s="12">
        <f t="shared" si="3"/>
        <v>165</v>
      </c>
      <c r="K15" s="13">
        <v>2</v>
      </c>
      <c r="L15" s="12">
        <f t="shared" si="4"/>
        <v>330</v>
      </c>
      <c r="M15" s="13"/>
      <c r="N15" s="12">
        <f t="shared" si="5"/>
        <v>0</v>
      </c>
      <c r="O15" s="13">
        <v>1</v>
      </c>
      <c r="P15" s="12">
        <f t="shared" si="6"/>
        <v>165</v>
      </c>
      <c r="Q15" s="13"/>
      <c r="R15" s="12">
        <f t="shared" si="20"/>
        <v>0</v>
      </c>
      <c r="S15" s="13">
        <v>1</v>
      </c>
      <c r="T15" s="12">
        <f t="shared" si="8"/>
        <v>165</v>
      </c>
      <c r="U15" s="13">
        <v>2</v>
      </c>
      <c r="V15" s="12">
        <f t="shared" si="9"/>
        <v>330</v>
      </c>
      <c r="W15" s="13">
        <v>1</v>
      </c>
      <c r="X15" s="12">
        <f t="shared" si="10"/>
        <v>165</v>
      </c>
      <c r="Y15" s="13">
        <v>1</v>
      </c>
      <c r="Z15" s="12">
        <f t="shared" si="11"/>
        <v>165</v>
      </c>
      <c r="AA15" s="12"/>
      <c r="AB15" s="18"/>
      <c r="AE15" s="45"/>
      <c r="AF15" s="49"/>
      <c r="AG15" s="20"/>
      <c r="AH15" s="25" t="s">
        <v>35</v>
      </c>
      <c r="AI15" s="25">
        <v>100</v>
      </c>
      <c r="AJ15" s="17"/>
      <c r="AK15" s="12">
        <f t="shared" si="12"/>
        <v>0</v>
      </c>
      <c r="AL15" s="17"/>
      <c r="AM15" s="26">
        <f t="shared" si="0"/>
        <v>0</v>
      </c>
      <c r="AN15" s="17"/>
      <c r="AO15" s="86"/>
      <c r="AP15" s="17"/>
      <c r="AQ15" s="12">
        <f t="shared" si="14"/>
        <v>0</v>
      </c>
      <c r="AR15" s="17"/>
      <c r="AS15" s="12">
        <f t="shared" si="15"/>
        <v>0</v>
      </c>
      <c r="AT15" s="17">
        <v>1</v>
      </c>
      <c r="AU15" s="12">
        <f t="shared" si="16"/>
        <v>100</v>
      </c>
      <c r="AV15" s="17"/>
      <c r="AW15" s="12">
        <f t="shared" si="17"/>
        <v>0</v>
      </c>
      <c r="AX15" s="17">
        <v>2</v>
      </c>
      <c r="AY15" s="50">
        <f t="shared" si="18"/>
        <v>200</v>
      </c>
      <c r="AZ15" s="73"/>
      <c r="BA15" s="63">
        <f t="shared" si="19"/>
        <v>0</v>
      </c>
      <c r="BB15" s="43"/>
      <c r="BC15" s="101"/>
    </row>
    <row r="16" s="1" customFormat="1" ht="28" customHeight="1" spans="1:55">
      <c r="A16" s="24"/>
      <c r="B16" s="21" t="s">
        <v>62</v>
      </c>
      <c r="C16" s="12" t="s">
        <v>63</v>
      </c>
      <c r="D16" s="13">
        <v>70</v>
      </c>
      <c r="E16" s="13">
        <v>1</v>
      </c>
      <c r="F16" s="12">
        <f t="shared" si="1"/>
        <v>70</v>
      </c>
      <c r="G16" s="13">
        <v>1</v>
      </c>
      <c r="H16" s="12">
        <f t="shared" si="2"/>
        <v>70</v>
      </c>
      <c r="I16" s="13">
        <v>1</v>
      </c>
      <c r="J16" s="12">
        <f t="shared" si="3"/>
        <v>70</v>
      </c>
      <c r="K16" s="13">
        <v>1</v>
      </c>
      <c r="L16" s="12">
        <f t="shared" si="4"/>
        <v>70</v>
      </c>
      <c r="M16" s="13"/>
      <c r="N16" s="12">
        <f t="shared" si="5"/>
        <v>0</v>
      </c>
      <c r="O16" s="13">
        <v>1</v>
      </c>
      <c r="P16" s="12">
        <f t="shared" si="6"/>
        <v>70</v>
      </c>
      <c r="Q16" s="13"/>
      <c r="R16" s="12">
        <f t="shared" si="20"/>
        <v>0</v>
      </c>
      <c r="S16" s="13">
        <v>1</v>
      </c>
      <c r="T16" s="12">
        <f t="shared" si="8"/>
        <v>70</v>
      </c>
      <c r="U16" s="13">
        <v>2</v>
      </c>
      <c r="V16" s="12">
        <f t="shared" si="9"/>
        <v>140</v>
      </c>
      <c r="W16" s="13"/>
      <c r="X16" s="12">
        <f t="shared" ref="X16:X21" si="21">D16*W16</f>
        <v>0</v>
      </c>
      <c r="Y16" s="13">
        <v>1</v>
      </c>
      <c r="Z16" s="12">
        <f t="shared" ref="Z16:Z21" si="22">D16*Y16</f>
        <v>70</v>
      </c>
      <c r="AA16" s="12"/>
      <c r="AB16" s="18"/>
      <c r="AE16" s="50" t="s">
        <v>64</v>
      </c>
      <c r="AF16" s="51"/>
      <c r="AG16" s="51">
        <f>SUM(AG3:AG15)</f>
        <v>1309</v>
      </c>
      <c r="AH16" s="51"/>
      <c r="AI16" s="51"/>
      <c r="AJ16" s="51">
        <f>AK16</f>
        <v>49</v>
      </c>
      <c r="AK16" s="51">
        <f>SUM(AK3:AK15)</f>
        <v>49</v>
      </c>
      <c r="AL16" s="51">
        <f t="shared" ref="AJ16:AN16" si="23">AM16</f>
        <v>1149</v>
      </c>
      <c r="AM16" s="51">
        <f>SUM(AM3:AM15)</f>
        <v>1149</v>
      </c>
      <c r="AN16" s="51">
        <f t="shared" si="23"/>
        <v>2249</v>
      </c>
      <c r="AO16" s="51">
        <f>SUM(AO3:AO15)</f>
        <v>2249</v>
      </c>
      <c r="AP16" s="51">
        <f t="shared" ref="AP16:AT16" si="24">AQ16</f>
        <v>1149</v>
      </c>
      <c r="AQ16" s="51">
        <f>SUM(AQ3:AQ15)</f>
        <v>1149</v>
      </c>
      <c r="AR16" s="51">
        <f t="shared" si="24"/>
        <v>54</v>
      </c>
      <c r="AS16" s="51">
        <f>SUM(AS3:AS15)</f>
        <v>54</v>
      </c>
      <c r="AT16" s="51">
        <f t="shared" si="24"/>
        <v>154</v>
      </c>
      <c r="AU16" s="51">
        <f>SUM(AU3:AU15)</f>
        <v>154</v>
      </c>
      <c r="AV16" s="51">
        <f t="shared" ref="AV16:AZ16" si="25">AW16</f>
        <v>54</v>
      </c>
      <c r="AW16" s="51">
        <f>SUM(AW3:AW15)</f>
        <v>54</v>
      </c>
      <c r="AX16" s="51">
        <f t="shared" si="25"/>
        <v>254</v>
      </c>
      <c r="AY16" s="51">
        <f>SUM(AY3:AY15)</f>
        <v>254</v>
      </c>
      <c r="AZ16" s="51">
        <f t="shared" si="25"/>
        <v>51</v>
      </c>
      <c r="BA16" s="51">
        <f>SUM(BA3:BA15)</f>
        <v>51</v>
      </c>
      <c r="BB16" s="51">
        <f>SUM(BB3:BB15)</f>
        <v>20</v>
      </c>
      <c r="BC16" s="78">
        <f>AJ16+AL16+AN16+AP16+AR16+AT16+AV16+AX16+AZ16+BB16</f>
        <v>5183</v>
      </c>
    </row>
    <row r="17" s="1" customFormat="1" ht="28" customHeight="1" spans="1:33">
      <c r="A17" s="24"/>
      <c r="B17" s="21" t="s">
        <v>65</v>
      </c>
      <c r="C17" s="12" t="s">
        <v>66</v>
      </c>
      <c r="D17" s="13">
        <v>20</v>
      </c>
      <c r="E17" s="13">
        <v>2</v>
      </c>
      <c r="F17" s="12">
        <f t="shared" si="1"/>
        <v>40</v>
      </c>
      <c r="G17" s="13">
        <v>2</v>
      </c>
      <c r="H17" s="12">
        <f t="shared" si="2"/>
        <v>40</v>
      </c>
      <c r="I17" s="13">
        <v>1</v>
      </c>
      <c r="J17" s="12">
        <f t="shared" ref="J17:J22" si="26">D17*I17</f>
        <v>20</v>
      </c>
      <c r="K17" s="13">
        <v>1</v>
      </c>
      <c r="L17" s="12">
        <f t="shared" si="4"/>
        <v>20</v>
      </c>
      <c r="M17" s="12"/>
      <c r="N17" s="12"/>
      <c r="O17" s="13">
        <v>1</v>
      </c>
      <c r="P17" s="12">
        <f t="shared" si="6"/>
        <v>20</v>
      </c>
      <c r="Q17" s="13"/>
      <c r="R17" s="12">
        <f t="shared" si="20"/>
        <v>0</v>
      </c>
      <c r="S17" s="13">
        <v>1</v>
      </c>
      <c r="T17" s="12">
        <f t="shared" ref="T17:T22" si="27">D17*S17</f>
        <v>20</v>
      </c>
      <c r="U17" s="13">
        <v>2</v>
      </c>
      <c r="V17" s="12">
        <f t="shared" si="9"/>
        <v>40</v>
      </c>
      <c r="W17" s="13">
        <v>1</v>
      </c>
      <c r="X17" s="12">
        <f t="shared" si="21"/>
        <v>20</v>
      </c>
      <c r="Y17" s="13">
        <v>1</v>
      </c>
      <c r="Z17" s="12">
        <f t="shared" si="22"/>
        <v>20</v>
      </c>
      <c r="AA17" s="12"/>
      <c r="AB17" s="18"/>
      <c r="AE17" s="52"/>
      <c r="AF17" s="52"/>
      <c r="AG17" s="52"/>
    </row>
    <row r="18" s="1" customFormat="1" ht="33" customHeight="1" spans="1:33">
      <c r="A18" s="24"/>
      <c r="B18" s="25"/>
      <c r="C18" s="26" t="s">
        <v>67</v>
      </c>
      <c r="D18" s="13">
        <v>20</v>
      </c>
      <c r="E18" s="13">
        <v>2</v>
      </c>
      <c r="F18" s="12">
        <f t="shared" si="1"/>
        <v>40</v>
      </c>
      <c r="G18" s="13">
        <v>2</v>
      </c>
      <c r="H18" s="12">
        <f t="shared" si="2"/>
        <v>40</v>
      </c>
      <c r="I18" s="13">
        <v>1</v>
      </c>
      <c r="J18" s="12">
        <f t="shared" si="26"/>
        <v>20</v>
      </c>
      <c r="K18" s="13">
        <v>1</v>
      </c>
      <c r="L18" s="12">
        <f t="shared" si="4"/>
        <v>20</v>
      </c>
      <c r="M18" s="12"/>
      <c r="N18" s="12"/>
      <c r="O18" s="13">
        <v>1</v>
      </c>
      <c r="P18" s="12">
        <f t="shared" si="6"/>
        <v>20</v>
      </c>
      <c r="Q18" s="13"/>
      <c r="R18" s="12">
        <f t="shared" si="20"/>
        <v>0</v>
      </c>
      <c r="S18" s="13">
        <v>1</v>
      </c>
      <c r="T18" s="12">
        <f t="shared" si="27"/>
        <v>20</v>
      </c>
      <c r="U18" s="13">
        <v>2</v>
      </c>
      <c r="V18" s="12">
        <f t="shared" si="9"/>
        <v>40</v>
      </c>
      <c r="W18" s="13">
        <v>1</v>
      </c>
      <c r="X18" s="12">
        <f t="shared" si="21"/>
        <v>20</v>
      </c>
      <c r="Y18" s="13">
        <v>1</v>
      </c>
      <c r="Z18" s="12">
        <f t="shared" si="22"/>
        <v>20</v>
      </c>
      <c r="AA18" s="12"/>
      <c r="AB18" s="13"/>
      <c r="AE18" s="52"/>
      <c r="AF18" s="52"/>
      <c r="AG18" s="52"/>
    </row>
    <row r="19" s="1" customFormat="1" ht="33" customHeight="1" spans="1:46">
      <c r="A19" s="24"/>
      <c r="B19" s="25"/>
      <c r="C19" s="12" t="s">
        <v>63</v>
      </c>
      <c r="D19" s="13">
        <v>10</v>
      </c>
      <c r="E19" s="13">
        <v>2</v>
      </c>
      <c r="F19" s="12">
        <f t="shared" si="1"/>
        <v>20</v>
      </c>
      <c r="G19" s="13">
        <v>2</v>
      </c>
      <c r="H19" s="12">
        <f t="shared" si="2"/>
        <v>20</v>
      </c>
      <c r="I19" s="13">
        <v>1</v>
      </c>
      <c r="J19" s="12">
        <f t="shared" si="26"/>
        <v>10</v>
      </c>
      <c r="K19" s="13">
        <v>2</v>
      </c>
      <c r="L19" s="12">
        <f t="shared" si="4"/>
        <v>20</v>
      </c>
      <c r="M19" s="12"/>
      <c r="N19" s="12"/>
      <c r="O19" s="13">
        <v>1</v>
      </c>
      <c r="P19" s="12">
        <f t="shared" si="6"/>
        <v>10</v>
      </c>
      <c r="Q19" s="13"/>
      <c r="R19" s="12">
        <f t="shared" si="20"/>
        <v>0</v>
      </c>
      <c r="S19" s="13">
        <v>1</v>
      </c>
      <c r="T19" s="12">
        <f t="shared" si="27"/>
        <v>10</v>
      </c>
      <c r="U19" s="13">
        <v>2</v>
      </c>
      <c r="V19" s="12">
        <f t="shared" si="9"/>
        <v>20</v>
      </c>
      <c r="W19" s="13">
        <v>1</v>
      </c>
      <c r="X19" s="12">
        <f t="shared" si="21"/>
        <v>10</v>
      </c>
      <c r="Y19" s="13">
        <v>1</v>
      </c>
      <c r="Z19" s="12">
        <f t="shared" si="22"/>
        <v>10</v>
      </c>
      <c r="AA19" s="12"/>
      <c r="AB19" s="17"/>
      <c r="AE19" s="53" t="s">
        <v>68</v>
      </c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</row>
    <row r="20" s="1" customFormat="1" ht="33" customHeight="1" spans="1:46">
      <c r="A20" s="16"/>
      <c r="B20" s="22"/>
      <c r="C20" s="12" t="s">
        <v>69</v>
      </c>
      <c r="D20" s="13">
        <v>200</v>
      </c>
      <c r="E20" s="13"/>
      <c r="F20" s="12">
        <f t="shared" si="1"/>
        <v>0</v>
      </c>
      <c r="G20" s="13">
        <v>1</v>
      </c>
      <c r="H20" s="12">
        <f t="shared" si="2"/>
        <v>200</v>
      </c>
      <c r="I20" s="13"/>
      <c r="J20" s="12">
        <f t="shared" si="26"/>
        <v>0</v>
      </c>
      <c r="K20" s="13">
        <v>1</v>
      </c>
      <c r="L20" s="12">
        <f t="shared" si="4"/>
        <v>200</v>
      </c>
      <c r="M20" s="12"/>
      <c r="N20" s="12"/>
      <c r="O20" s="13"/>
      <c r="P20" s="12">
        <f t="shared" si="6"/>
        <v>0</v>
      </c>
      <c r="Q20" s="13"/>
      <c r="R20" s="12">
        <f t="shared" si="20"/>
        <v>0</v>
      </c>
      <c r="S20" s="13"/>
      <c r="T20" s="12">
        <f t="shared" si="27"/>
        <v>0</v>
      </c>
      <c r="U20" s="13"/>
      <c r="V20" s="12">
        <f t="shared" si="9"/>
        <v>0</v>
      </c>
      <c r="W20" s="13"/>
      <c r="X20" s="12">
        <f t="shared" si="21"/>
        <v>0</v>
      </c>
      <c r="Y20" s="13"/>
      <c r="Z20" s="12">
        <f t="shared" si="22"/>
        <v>0</v>
      </c>
      <c r="AA20" s="12"/>
      <c r="AB20" s="17"/>
      <c r="AE20" s="54" t="s">
        <v>2</v>
      </c>
      <c r="AF20" s="54" t="s">
        <v>3</v>
      </c>
      <c r="AG20" s="54" t="s">
        <v>4</v>
      </c>
      <c r="AH20" s="54" t="s">
        <v>70</v>
      </c>
      <c r="AI20" s="54" t="s">
        <v>4</v>
      </c>
      <c r="AJ20" s="54" t="s">
        <v>71</v>
      </c>
      <c r="AK20" s="54" t="s">
        <v>20</v>
      </c>
      <c r="AL20" s="77" t="s">
        <v>8</v>
      </c>
      <c r="AM20" s="54" t="s">
        <v>20</v>
      </c>
      <c r="AN20" s="77" t="s">
        <v>9</v>
      </c>
      <c r="AO20" s="54" t="s">
        <v>20</v>
      </c>
      <c r="AP20" s="77" t="s">
        <v>72</v>
      </c>
      <c r="AQ20" s="54" t="s">
        <v>20</v>
      </c>
      <c r="AR20" s="77" t="s">
        <v>73</v>
      </c>
      <c r="AS20" s="54" t="s">
        <v>20</v>
      </c>
      <c r="AT20" s="88" t="s">
        <v>17</v>
      </c>
    </row>
    <row r="21" s="1" customFormat="1" ht="30" customHeight="1" spans="1:46">
      <c r="A21" s="11" t="s">
        <v>74</v>
      </c>
      <c r="B21" s="12" t="s">
        <v>75</v>
      </c>
      <c r="C21" s="12" t="s">
        <v>76</v>
      </c>
      <c r="D21" s="13">
        <v>600</v>
      </c>
      <c r="E21" s="13">
        <v>1</v>
      </c>
      <c r="F21" s="12">
        <f t="shared" si="1"/>
        <v>600</v>
      </c>
      <c r="G21" s="13"/>
      <c r="H21" s="12">
        <f t="shared" si="2"/>
        <v>0</v>
      </c>
      <c r="I21" s="13"/>
      <c r="J21" s="12">
        <f t="shared" si="26"/>
        <v>0</v>
      </c>
      <c r="K21" s="13"/>
      <c r="L21" s="12">
        <f t="shared" si="4"/>
        <v>0</v>
      </c>
      <c r="M21" s="13"/>
      <c r="N21" s="12">
        <f t="shared" ref="N21:N35" si="28">D21*M21</f>
        <v>0</v>
      </c>
      <c r="O21" s="13"/>
      <c r="P21" s="12">
        <f t="shared" ref="P21:P35" si="29">D21*O21</f>
        <v>0</v>
      </c>
      <c r="Q21" s="13"/>
      <c r="R21" s="12">
        <f t="shared" si="20"/>
        <v>0</v>
      </c>
      <c r="S21" s="13">
        <v>1</v>
      </c>
      <c r="T21" s="12">
        <f t="shared" si="27"/>
        <v>600</v>
      </c>
      <c r="U21" s="13"/>
      <c r="V21" s="12">
        <f t="shared" si="9"/>
        <v>0</v>
      </c>
      <c r="W21" s="13"/>
      <c r="X21" s="12">
        <f t="shared" si="21"/>
        <v>0</v>
      </c>
      <c r="Y21" s="13">
        <v>1</v>
      </c>
      <c r="Z21" s="12">
        <f t="shared" si="22"/>
        <v>600</v>
      </c>
      <c r="AA21" s="12"/>
      <c r="AB21" s="35"/>
      <c r="AE21" s="55" t="s">
        <v>31</v>
      </c>
      <c r="AF21" s="55" t="s">
        <v>77</v>
      </c>
      <c r="AG21" s="55">
        <v>580</v>
      </c>
      <c r="AH21" s="55" t="s">
        <v>78</v>
      </c>
      <c r="AI21" s="55" t="s">
        <v>78</v>
      </c>
      <c r="AJ21" s="55">
        <v>1</v>
      </c>
      <c r="AK21" s="55">
        <f t="shared" ref="AK21:AK23" si="30">AG21*AJ21</f>
        <v>580</v>
      </c>
      <c r="AL21" s="55">
        <v>1</v>
      </c>
      <c r="AM21" s="55">
        <f t="shared" ref="AM21:AQ21" si="31">AK21*AL21</f>
        <v>580</v>
      </c>
      <c r="AN21" s="55">
        <v>1</v>
      </c>
      <c r="AO21" s="55">
        <f t="shared" si="31"/>
        <v>580</v>
      </c>
      <c r="AP21" s="55">
        <v>1</v>
      </c>
      <c r="AQ21" s="55">
        <f t="shared" si="31"/>
        <v>580</v>
      </c>
      <c r="AR21" s="55">
        <v>1</v>
      </c>
      <c r="AS21" s="55">
        <f t="shared" ref="AS21:AS23" si="32">AQ21*AR21</f>
        <v>580</v>
      </c>
      <c r="AT21" s="89"/>
    </row>
    <row r="22" s="1" customFormat="1" ht="28" customHeight="1" spans="1:46">
      <c r="A22" s="14"/>
      <c r="B22" s="13"/>
      <c r="C22" s="12" t="s">
        <v>79</v>
      </c>
      <c r="D22" s="13">
        <v>260</v>
      </c>
      <c r="E22" s="13">
        <v>1</v>
      </c>
      <c r="F22" s="12">
        <f t="shared" ref="F21:F37" si="33">D22*E22</f>
        <v>260</v>
      </c>
      <c r="G22" s="13"/>
      <c r="H22" s="12">
        <f t="shared" ref="H21:H37" si="34">D22*G22</f>
        <v>0</v>
      </c>
      <c r="I22" s="13"/>
      <c r="J22" s="12">
        <f t="shared" si="26"/>
        <v>0</v>
      </c>
      <c r="K22" s="13"/>
      <c r="L22" s="12">
        <f t="shared" ref="L21:L35" si="35">D22*K22</f>
        <v>0</v>
      </c>
      <c r="M22" s="13"/>
      <c r="N22" s="12">
        <f t="shared" si="28"/>
        <v>0</v>
      </c>
      <c r="O22" s="13"/>
      <c r="P22" s="12">
        <f t="shared" si="29"/>
        <v>0</v>
      </c>
      <c r="Q22" s="13"/>
      <c r="R22" s="12">
        <f t="shared" si="20"/>
        <v>0</v>
      </c>
      <c r="S22" s="13">
        <v>1</v>
      </c>
      <c r="T22" s="12">
        <f t="shared" si="27"/>
        <v>260</v>
      </c>
      <c r="U22" s="13"/>
      <c r="V22" s="12">
        <f t="shared" ref="V21:V35" si="36">D22*U22</f>
        <v>0</v>
      </c>
      <c r="W22" s="13"/>
      <c r="X22" s="12">
        <f t="shared" ref="X21:X35" si="37">D22*W22</f>
        <v>0</v>
      </c>
      <c r="Y22" s="13">
        <v>1</v>
      </c>
      <c r="Z22" s="12">
        <f t="shared" ref="Z21:Z35" si="38">D22*Y22</f>
        <v>260</v>
      </c>
      <c r="AA22" s="12"/>
      <c r="AB22" s="56"/>
      <c r="AE22" s="55" t="s">
        <v>29</v>
      </c>
      <c r="AF22" s="55" t="s">
        <v>80</v>
      </c>
      <c r="AG22" s="55">
        <v>200</v>
      </c>
      <c r="AH22" s="55" t="s">
        <v>78</v>
      </c>
      <c r="AI22" s="55" t="s">
        <v>78</v>
      </c>
      <c r="AJ22" s="55">
        <v>1</v>
      </c>
      <c r="AK22" s="55">
        <f t="shared" si="30"/>
        <v>200</v>
      </c>
      <c r="AL22" s="55">
        <v>1</v>
      </c>
      <c r="AM22" s="55">
        <f t="shared" ref="AM22:AQ22" si="39">AK22*AL22</f>
        <v>200</v>
      </c>
      <c r="AN22" s="55">
        <v>1</v>
      </c>
      <c r="AO22" s="55">
        <f t="shared" si="39"/>
        <v>200</v>
      </c>
      <c r="AP22" s="55">
        <v>1</v>
      </c>
      <c r="AQ22" s="55">
        <f t="shared" si="39"/>
        <v>200</v>
      </c>
      <c r="AR22" s="55">
        <v>1</v>
      </c>
      <c r="AS22" s="55">
        <f t="shared" si="32"/>
        <v>200</v>
      </c>
      <c r="AT22" s="89"/>
    </row>
    <row r="23" s="1" customFormat="1" ht="32" customHeight="1" spans="1:46">
      <c r="A23" s="14"/>
      <c r="B23" s="13"/>
      <c r="C23" s="12" t="s">
        <v>81</v>
      </c>
      <c r="D23" s="13">
        <v>100</v>
      </c>
      <c r="E23" s="13">
        <v>1</v>
      </c>
      <c r="F23" s="12">
        <f t="shared" si="33"/>
        <v>100</v>
      </c>
      <c r="G23" s="13"/>
      <c r="H23" s="12">
        <f t="shared" si="34"/>
        <v>0</v>
      </c>
      <c r="I23" s="13"/>
      <c r="J23" s="12">
        <f t="shared" ref="J21:J35" si="40">D23*I23</f>
        <v>0</v>
      </c>
      <c r="K23" s="13"/>
      <c r="L23" s="12">
        <f t="shared" si="35"/>
        <v>0</v>
      </c>
      <c r="M23" s="13"/>
      <c r="N23" s="12">
        <f t="shared" si="28"/>
        <v>0</v>
      </c>
      <c r="O23" s="13"/>
      <c r="P23" s="12">
        <f t="shared" si="29"/>
        <v>0</v>
      </c>
      <c r="Q23" s="13"/>
      <c r="R23" s="12">
        <f t="shared" ref="R21:R36" si="41">D23*Q23</f>
        <v>0</v>
      </c>
      <c r="S23" s="13">
        <v>1</v>
      </c>
      <c r="T23" s="12">
        <f t="shared" ref="T21:T35" si="42">D23*S23</f>
        <v>100</v>
      </c>
      <c r="U23" s="13"/>
      <c r="V23" s="12">
        <f t="shared" si="36"/>
        <v>0</v>
      </c>
      <c r="W23" s="13"/>
      <c r="X23" s="12">
        <f t="shared" si="37"/>
        <v>0</v>
      </c>
      <c r="Y23" s="13">
        <v>1</v>
      </c>
      <c r="Z23" s="12">
        <f t="shared" si="38"/>
        <v>100</v>
      </c>
      <c r="AA23" s="12"/>
      <c r="AB23" s="56"/>
      <c r="AE23" s="55" t="s">
        <v>39</v>
      </c>
      <c r="AF23" s="57" t="s">
        <v>82</v>
      </c>
      <c r="AG23" s="55">
        <v>400</v>
      </c>
      <c r="AH23" s="55" t="s">
        <v>78</v>
      </c>
      <c r="AI23" s="55" t="s">
        <v>78</v>
      </c>
      <c r="AJ23" s="55">
        <v>1</v>
      </c>
      <c r="AK23" s="55">
        <f t="shared" si="30"/>
        <v>400</v>
      </c>
      <c r="AL23" s="55">
        <v>1</v>
      </c>
      <c r="AM23" s="55">
        <f t="shared" ref="AM23:AQ23" si="43">AK23*AL23</f>
        <v>400</v>
      </c>
      <c r="AN23" s="55">
        <v>1</v>
      </c>
      <c r="AO23" s="55">
        <f t="shared" si="43"/>
        <v>400</v>
      </c>
      <c r="AP23" s="55">
        <v>1</v>
      </c>
      <c r="AQ23" s="55">
        <f t="shared" si="43"/>
        <v>400</v>
      </c>
      <c r="AR23" s="55">
        <v>1</v>
      </c>
      <c r="AS23" s="55">
        <f t="shared" si="32"/>
        <v>400</v>
      </c>
      <c r="AT23" s="89"/>
    </row>
    <row r="24" s="1" customFormat="1" ht="25" customHeight="1" spans="1:46">
      <c r="A24" s="14"/>
      <c r="B24" s="13"/>
      <c r="C24" s="12" t="s">
        <v>83</v>
      </c>
      <c r="D24" s="13">
        <v>80</v>
      </c>
      <c r="E24" s="13">
        <v>1</v>
      </c>
      <c r="F24" s="12">
        <f t="shared" si="33"/>
        <v>80</v>
      </c>
      <c r="G24" s="13"/>
      <c r="H24" s="12">
        <f t="shared" si="34"/>
        <v>0</v>
      </c>
      <c r="I24" s="13"/>
      <c r="J24" s="12">
        <f t="shared" si="40"/>
        <v>0</v>
      </c>
      <c r="K24" s="13"/>
      <c r="L24" s="12">
        <f t="shared" si="35"/>
        <v>0</v>
      </c>
      <c r="M24" s="13"/>
      <c r="N24" s="12">
        <f t="shared" si="28"/>
        <v>0</v>
      </c>
      <c r="O24" s="13"/>
      <c r="P24" s="12">
        <f t="shared" si="29"/>
        <v>0</v>
      </c>
      <c r="Q24" s="13"/>
      <c r="R24" s="12">
        <f t="shared" si="41"/>
        <v>0</v>
      </c>
      <c r="S24" s="13">
        <v>1</v>
      </c>
      <c r="T24" s="12">
        <f t="shared" si="42"/>
        <v>80</v>
      </c>
      <c r="U24" s="13"/>
      <c r="V24" s="12">
        <f t="shared" si="36"/>
        <v>0</v>
      </c>
      <c r="W24" s="13"/>
      <c r="X24" s="12">
        <f t="shared" si="37"/>
        <v>0</v>
      </c>
      <c r="Y24" s="13">
        <v>1</v>
      </c>
      <c r="Z24" s="12">
        <f t="shared" si="38"/>
        <v>80</v>
      </c>
      <c r="AA24" s="12"/>
      <c r="AB24" s="56"/>
      <c r="AE24" s="58" t="s">
        <v>84</v>
      </c>
      <c r="AF24" s="59"/>
      <c r="AG24" s="58">
        <f>SUM(AG21:AG23)</f>
        <v>1180</v>
      </c>
      <c r="AH24" s="58"/>
      <c r="AI24" s="58"/>
      <c r="AJ24" s="58">
        <f>AK24</f>
        <v>1180</v>
      </c>
      <c r="AK24" s="58">
        <f t="shared" ref="AK24:AO24" si="44">SUM(AK21:AK23)</f>
        <v>1180</v>
      </c>
      <c r="AL24" s="58">
        <f>AM24</f>
        <v>1180</v>
      </c>
      <c r="AM24" s="58">
        <f t="shared" si="44"/>
        <v>1180</v>
      </c>
      <c r="AN24" s="58">
        <f>AO24</f>
        <v>1180</v>
      </c>
      <c r="AO24" s="58">
        <f t="shared" si="44"/>
        <v>1180</v>
      </c>
      <c r="AP24" s="58">
        <f>AQ24</f>
        <v>1180</v>
      </c>
      <c r="AQ24" s="58">
        <f>SUM(AQ21:AQ23)</f>
        <v>1180</v>
      </c>
      <c r="AR24" s="58">
        <f>AS24</f>
        <v>1180</v>
      </c>
      <c r="AS24" s="58">
        <f>SUM(AS21:AS23)</f>
        <v>1180</v>
      </c>
      <c r="AT24" s="90">
        <f>AJ24+AL24+AN24+AP24+AR24</f>
        <v>5900</v>
      </c>
    </row>
    <row r="25" s="1" customFormat="1" ht="25" customHeight="1" spans="1:33">
      <c r="A25" s="14"/>
      <c r="B25" s="13"/>
      <c r="C25" s="12" t="s">
        <v>85</v>
      </c>
      <c r="D25" s="13">
        <v>40</v>
      </c>
      <c r="E25" s="13">
        <v>1</v>
      </c>
      <c r="F25" s="12">
        <f t="shared" si="33"/>
        <v>40</v>
      </c>
      <c r="G25" s="13"/>
      <c r="H25" s="12">
        <f t="shared" si="34"/>
        <v>0</v>
      </c>
      <c r="I25" s="13"/>
      <c r="J25" s="12">
        <f t="shared" si="40"/>
        <v>0</v>
      </c>
      <c r="K25" s="13"/>
      <c r="L25" s="12">
        <f t="shared" si="35"/>
        <v>0</v>
      </c>
      <c r="M25" s="13"/>
      <c r="N25" s="12">
        <f t="shared" si="28"/>
        <v>0</v>
      </c>
      <c r="O25" s="13"/>
      <c r="P25" s="12">
        <f t="shared" si="29"/>
        <v>0</v>
      </c>
      <c r="Q25" s="13"/>
      <c r="R25" s="12">
        <f t="shared" si="41"/>
        <v>0</v>
      </c>
      <c r="S25" s="13">
        <v>1</v>
      </c>
      <c r="T25" s="12">
        <f t="shared" si="42"/>
        <v>40</v>
      </c>
      <c r="U25" s="13"/>
      <c r="V25" s="12">
        <f t="shared" si="36"/>
        <v>0</v>
      </c>
      <c r="W25" s="13"/>
      <c r="X25" s="12">
        <f t="shared" si="37"/>
        <v>0</v>
      </c>
      <c r="Y25" s="13">
        <v>1</v>
      </c>
      <c r="Z25" s="12">
        <f t="shared" si="38"/>
        <v>40</v>
      </c>
      <c r="AA25" s="12"/>
      <c r="AB25" s="56"/>
      <c r="AE25" s="52"/>
      <c r="AF25" s="52"/>
      <c r="AG25" s="52"/>
    </row>
    <row r="26" s="1" customFormat="1" ht="28" customHeight="1" spans="1:33">
      <c r="A26" s="14"/>
      <c r="B26" s="13"/>
      <c r="C26" s="12" t="s">
        <v>86</v>
      </c>
      <c r="D26" s="13">
        <v>20</v>
      </c>
      <c r="E26" s="13">
        <v>1</v>
      </c>
      <c r="F26" s="12">
        <f t="shared" si="33"/>
        <v>20</v>
      </c>
      <c r="G26" s="13"/>
      <c r="H26" s="12">
        <f t="shared" si="34"/>
        <v>0</v>
      </c>
      <c r="I26" s="13"/>
      <c r="J26" s="12">
        <f t="shared" si="40"/>
        <v>0</v>
      </c>
      <c r="K26" s="13"/>
      <c r="L26" s="12">
        <f t="shared" si="35"/>
        <v>0</v>
      </c>
      <c r="M26" s="13"/>
      <c r="N26" s="12">
        <f t="shared" si="28"/>
        <v>0</v>
      </c>
      <c r="O26" s="13"/>
      <c r="P26" s="12">
        <f t="shared" si="29"/>
        <v>0</v>
      </c>
      <c r="Q26" s="13"/>
      <c r="R26" s="12">
        <f t="shared" si="41"/>
        <v>0</v>
      </c>
      <c r="S26" s="13">
        <v>1</v>
      </c>
      <c r="T26" s="12">
        <f t="shared" si="42"/>
        <v>20</v>
      </c>
      <c r="U26" s="13"/>
      <c r="V26" s="12">
        <f t="shared" si="36"/>
        <v>0</v>
      </c>
      <c r="W26" s="13"/>
      <c r="X26" s="12">
        <f t="shared" si="37"/>
        <v>0</v>
      </c>
      <c r="Y26" s="13">
        <v>1</v>
      </c>
      <c r="Z26" s="12">
        <f t="shared" si="38"/>
        <v>20</v>
      </c>
      <c r="AA26" s="12"/>
      <c r="AB26" s="56"/>
      <c r="AE26" s="52"/>
      <c r="AF26" s="52"/>
      <c r="AG26" s="52"/>
    </row>
    <row r="27" s="1" customFormat="1" ht="27" customHeight="1" spans="1:46">
      <c r="A27" s="14"/>
      <c r="B27" s="13"/>
      <c r="C27" s="12" t="s">
        <v>87</v>
      </c>
      <c r="D27" s="13">
        <v>100</v>
      </c>
      <c r="E27" s="13">
        <v>1</v>
      </c>
      <c r="F27" s="12">
        <f t="shared" si="33"/>
        <v>100</v>
      </c>
      <c r="G27" s="13"/>
      <c r="H27" s="12">
        <f t="shared" si="34"/>
        <v>0</v>
      </c>
      <c r="I27" s="13"/>
      <c r="J27" s="12">
        <f t="shared" si="40"/>
        <v>0</v>
      </c>
      <c r="K27" s="13"/>
      <c r="L27" s="12">
        <f t="shared" si="35"/>
        <v>0</v>
      </c>
      <c r="M27" s="13"/>
      <c r="N27" s="12">
        <f t="shared" si="28"/>
        <v>0</v>
      </c>
      <c r="O27" s="13"/>
      <c r="P27" s="12">
        <f t="shared" si="29"/>
        <v>0</v>
      </c>
      <c r="Q27" s="13"/>
      <c r="R27" s="12">
        <f t="shared" si="41"/>
        <v>0</v>
      </c>
      <c r="S27" s="13">
        <v>1</v>
      </c>
      <c r="T27" s="12">
        <f t="shared" si="42"/>
        <v>100</v>
      </c>
      <c r="U27" s="13"/>
      <c r="V27" s="12">
        <f t="shared" si="36"/>
        <v>0</v>
      </c>
      <c r="W27" s="13"/>
      <c r="X27" s="12">
        <f t="shared" si="37"/>
        <v>0</v>
      </c>
      <c r="Y27" s="13">
        <v>1</v>
      </c>
      <c r="Z27" s="12">
        <f t="shared" si="38"/>
        <v>100</v>
      </c>
      <c r="AA27" s="12"/>
      <c r="AB27" s="37"/>
      <c r="AE27" s="60" t="s">
        <v>88</v>
      </c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</row>
    <row r="28" s="1" customFormat="1" ht="35" customHeight="1" spans="1:46">
      <c r="A28" s="15" t="s">
        <v>89</v>
      </c>
      <c r="B28" s="12" t="s">
        <v>90</v>
      </c>
      <c r="C28" s="12"/>
      <c r="D28" s="13">
        <v>3000</v>
      </c>
      <c r="E28" s="13"/>
      <c r="F28" s="12">
        <f t="shared" si="33"/>
        <v>0</v>
      </c>
      <c r="G28" s="13"/>
      <c r="H28" s="12">
        <f t="shared" si="34"/>
        <v>0</v>
      </c>
      <c r="I28" s="13"/>
      <c r="J28" s="12">
        <f t="shared" si="40"/>
        <v>0</v>
      </c>
      <c r="K28" s="13"/>
      <c r="L28" s="12">
        <f t="shared" si="35"/>
        <v>0</v>
      </c>
      <c r="M28" s="13"/>
      <c r="N28" s="12">
        <f t="shared" si="28"/>
        <v>0</v>
      </c>
      <c r="O28" s="13"/>
      <c r="P28" s="12">
        <f t="shared" si="29"/>
        <v>0</v>
      </c>
      <c r="Q28" s="13"/>
      <c r="R28" s="12">
        <f t="shared" si="41"/>
        <v>0</v>
      </c>
      <c r="S28" s="13"/>
      <c r="T28" s="12">
        <f t="shared" si="42"/>
        <v>0</v>
      </c>
      <c r="U28" s="13"/>
      <c r="V28" s="12">
        <f t="shared" si="36"/>
        <v>0</v>
      </c>
      <c r="W28" s="13"/>
      <c r="X28" s="12">
        <f t="shared" si="37"/>
        <v>0</v>
      </c>
      <c r="Y28" s="13"/>
      <c r="Z28" s="12">
        <f t="shared" si="38"/>
        <v>0</v>
      </c>
      <c r="AA28" s="13">
        <v>3000</v>
      </c>
      <c r="AB28" s="35" t="s">
        <v>91</v>
      </c>
      <c r="AE28" s="32" t="s">
        <v>92</v>
      </c>
      <c r="AF28" s="32" t="s">
        <v>3</v>
      </c>
      <c r="AG28" s="32"/>
      <c r="AH28" s="32" t="s">
        <v>4</v>
      </c>
      <c r="AI28" s="32"/>
      <c r="AJ28" s="32" t="s">
        <v>70</v>
      </c>
      <c r="AK28" s="32" t="s">
        <v>4</v>
      </c>
      <c r="AL28" s="32" t="s">
        <v>93</v>
      </c>
      <c r="AM28" s="32" t="s">
        <v>20</v>
      </c>
      <c r="AN28" s="78" t="s">
        <v>94</v>
      </c>
      <c r="AO28" s="78" t="s">
        <v>20</v>
      </c>
      <c r="AP28" s="78" t="s">
        <v>95</v>
      </c>
      <c r="AQ28" s="78"/>
      <c r="AR28" s="78"/>
      <c r="AS28" s="78"/>
      <c r="AT28" s="78"/>
    </row>
    <row r="29" s="1" customFormat="1" ht="39" customHeight="1" spans="1:46">
      <c r="A29" s="24"/>
      <c r="B29" s="21" t="s">
        <v>96</v>
      </c>
      <c r="C29" s="17"/>
      <c r="D29" s="17">
        <v>9000</v>
      </c>
      <c r="E29" s="17">
        <v>2</v>
      </c>
      <c r="F29" s="12">
        <f t="shared" si="33"/>
        <v>18000</v>
      </c>
      <c r="G29" s="17"/>
      <c r="H29" s="12">
        <f t="shared" si="34"/>
        <v>0</v>
      </c>
      <c r="I29" s="17">
        <v>1</v>
      </c>
      <c r="J29" s="12">
        <f t="shared" si="40"/>
        <v>9000</v>
      </c>
      <c r="K29" s="17">
        <v>2</v>
      </c>
      <c r="L29" s="12">
        <f t="shared" si="35"/>
        <v>18000</v>
      </c>
      <c r="M29" s="17"/>
      <c r="N29" s="12">
        <f t="shared" si="28"/>
        <v>0</v>
      </c>
      <c r="O29" s="17">
        <v>1</v>
      </c>
      <c r="P29" s="12">
        <f t="shared" si="29"/>
        <v>9000</v>
      </c>
      <c r="Q29" s="17"/>
      <c r="R29" s="12">
        <f t="shared" si="41"/>
        <v>0</v>
      </c>
      <c r="S29" s="17">
        <v>1</v>
      </c>
      <c r="T29" s="12">
        <f t="shared" si="42"/>
        <v>9000</v>
      </c>
      <c r="U29" s="17">
        <v>2</v>
      </c>
      <c r="V29" s="12">
        <f t="shared" si="36"/>
        <v>18000</v>
      </c>
      <c r="W29" s="17">
        <v>1</v>
      </c>
      <c r="X29" s="12">
        <f t="shared" si="37"/>
        <v>9000</v>
      </c>
      <c r="Y29" s="17">
        <v>1</v>
      </c>
      <c r="Z29" s="12">
        <f t="shared" si="38"/>
        <v>9000</v>
      </c>
      <c r="AA29" s="21"/>
      <c r="AB29" s="35"/>
      <c r="AE29" s="50" t="s">
        <v>44</v>
      </c>
      <c r="AF29" s="50" t="s">
        <v>97</v>
      </c>
      <c r="AG29" s="50"/>
      <c r="AH29" s="47">
        <v>120</v>
      </c>
      <c r="AI29" s="79"/>
      <c r="AJ29" s="80" t="s">
        <v>78</v>
      </c>
      <c r="AK29" s="80" t="s">
        <v>78</v>
      </c>
      <c r="AL29" s="50">
        <v>0</v>
      </c>
      <c r="AM29" s="43">
        <f>AH29*AL29</f>
        <v>0</v>
      </c>
      <c r="AN29" s="81">
        <v>2</v>
      </c>
      <c r="AO29" s="81">
        <f t="shared" ref="AO29:AO34" si="45">AH29*AN29</f>
        <v>240</v>
      </c>
      <c r="AP29" s="91" t="s">
        <v>98</v>
      </c>
      <c r="AQ29" s="91"/>
      <c r="AR29" s="91"/>
      <c r="AS29" s="91"/>
      <c r="AT29" s="91"/>
    </row>
    <row r="30" s="1" customFormat="1" ht="157" customHeight="1" spans="1:46">
      <c r="A30" s="16"/>
      <c r="B30" s="22"/>
      <c r="C30" s="23"/>
      <c r="D30" s="23"/>
      <c r="E30" s="23"/>
      <c r="F30" s="12">
        <f t="shared" si="33"/>
        <v>0</v>
      </c>
      <c r="G30" s="23"/>
      <c r="H30" s="12">
        <f t="shared" si="34"/>
        <v>0</v>
      </c>
      <c r="I30" s="23"/>
      <c r="J30" s="12">
        <f t="shared" si="40"/>
        <v>0</v>
      </c>
      <c r="K30" s="23"/>
      <c r="L30" s="12">
        <f t="shared" si="35"/>
        <v>0</v>
      </c>
      <c r="M30" s="23"/>
      <c r="N30" s="12">
        <f t="shared" si="28"/>
        <v>0</v>
      </c>
      <c r="O30" s="23"/>
      <c r="P30" s="12">
        <f t="shared" si="29"/>
        <v>0</v>
      </c>
      <c r="Q30" s="23"/>
      <c r="R30" s="12">
        <f t="shared" si="41"/>
        <v>0</v>
      </c>
      <c r="S30" s="23"/>
      <c r="T30" s="12">
        <f t="shared" si="42"/>
        <v>0</v>
      </c>
      <c r="U30" s="23"/>
      <c r="V30" s="12">
        <f t="shared" si="36"/>
        <v>0</v>
      </c>
      <c r="W30" s="23"/>
      <c r="X30" s="12">
        <f t="shared" si="37"/>
        <v>0</v>
      </c>
      <c r="Y30" s="23"/>
      <c r="Z30" s="12">
        <f t="shared" si="38"/>
        <v>0</v>
      </c>
      <c r="AA30" s="22"/>
      <c r="AB30" s="37"/>
      <c r="AE30" s="43" t="s">
        <v>31</v>
      </c>
      <c r="AF30" s="50" t="s">
        <v>99</v>
      </c>
      <c r="AG30" s="50"/>
      <c r="AH30" s="50">
        <v>5</v>
      </c>
      <c r="AI30" s="50"/>
      <c r="AJ30" s="80" t="s">
        <v>78</v>
      </c>
      <c r="AK30" s="80" t="s">
        <v>78</v>
      </c>
      <c r="AL30" s="50">
        <v>1</v>
      </c>
      <c r="AM30" s="43">
        <f t="shared" ref="AM30:AM34" si="46">AH30</f>
        <v>5</v>
      </c>
      <c r="AN30" s="82"/>
      <c r="AO30" s="81">
        <f t="shared" si="45"/>
        <v>0</v>
      </c>
      <c r="AP30" s="92"/>
      <c r="AQ30" s="93"/>
      <c r="AR30" s="93"/>
      <c r="AS30" s="93"/>
      <c r="AT30" s="94"/>
    </row>
    <row r="31" s="1" customFormat="1" ht="68" customHeight="1" spans="1:46">
      <c r="A31" s="11" t="s">
        <v>100</v>
      </c>
      <c r="B31" s="21" t="s">
        <v>101</v>
      </c>
      <c r="C31" s="12" t="s">
        <v>102</v>
      </c>
      <c r="D31" s="13">
        <v>1500</v>
      </c>
      <c r="E31" s="13">
        <v>1</v>
      </c>
      <c r="F31" s="12">
        <f t="shared" si="33"/>
        <v>1500</v>
      </c>
      <c r="G31" s="13"/>
      <c r="H31" s="12">
        <f t="shared" si="34"/>
        <v>0</v>
      </c>
      <c r="I31" s="13"/>
      <c r="J31" s="12">
        <f t="shared" si="40"/>
        <v>0</v>
      </c>
      <c r="K31" s="13"/>
      <c r="L31" s="12">
        <f t="shared" si="35"/>
        <v>0</v>
      </c>
      <c r="M31" s="13"/>
      <c r="N31" s="12">
        <f t="shared" si="28"/>
        <v>0</v>
      </c>
      <c r="O31" s="13"/>
      <c r="P31" s="12">
        <f t="shared" si="29"/>
        <v>0</v>
      </c>
      <c r="Q31" s="13"/>
      <c r="R31" s="12">
        <f t="shared" si="41"/>
        <v>0</v>
      </c>
      <c r="S31" s="13"/>
      <c r="T31" s="12">
        <f t="shared" si="42"/>
        <v>0</v>
      </c>
      <c r="U31" s="13"/>
      <c r="V31" s="12">
        <f t="shared" si="36"/>
        <v>0</v>
      </c>
      <c r="W31" s="13"/>
      <c r="X31" s="12">
        <f t="shared" si="37"/>
        <v>0</v>
      </c>
      <c r="Y31" s="13"/>
      <c r="Z31" s="12">
        <f t="shared" si="38"/>
        <v>0</v>
      </c>
      <c r="AA31" s="12"/>
      <c r="AB31" s="18"/>
      <c r="AE31" s="61"/>
      <c r="AF31" s="50" t="s">
        <v>103</v>
      </c>
      <c r="AG31" s="50"/>
      <c r="AH31" s="50">
        <v>4</v>
      </c>
      <c r="AI31" s="50"/>
      <c r="AJ31" s="80" t="s">
        <v>78</v>
      </c>
      <c r="AK31" s="80" t="s">
        <v>78</v>
      </c>
      <c r="AL31" s="50">
        <v>1</v>
      </c>
      <c r="AM31" s="43">
        <f t="shared" si="46"/>
        <v>4</v>
      </c>
      <c r="AN31" s="82"/>
      <c r="AO31" s="81">
        <f t="shared" si="45"/>
        <v>0</v>
      </c>
      <c r="AP31" s="84"/>
      <c r="AQ31" s="84"/>
      <c r="AR31" s="84"/>
      <c r="AS31" s="84"/>
      <c r="AT31" s="84"/>
    </row>
    <row r="32" s="1" customFormat="1" ht="68" customHeight="1" spans="1:46">
      <c r="A32" s="11"/>
      <c r="B32" s="22"/>
      <c r="C32" s="12" t="s">
        <v>104</v>
      </c>
      <c r="D32" s="13">
        <v>5480</v>
      </c>
      <c r="E32" s="13">
        <v>2</v>
      </c>
      <c r="F32" s="12">
        <f t="shared" si="33"/>
        <v>10960</v>
      </c>
      <c r="G32" s="13">
        <v>2</v>
      </c>
      <c r="H32" s="12">
        <f t="shared" si="34"/>
        <v>10960</v>
      </c>
      <c r="I32" s="13"/>
      <c r="J32" s="12"/>
      <c r="K32" s="13"/>
      <c r="L32" s="12"/>
      <c r="M32" s="13"/>
      <c r="N32" s="12"/>
      <c r="O32" s="13"/>
      <c r="P32" s="12"/>
      <c r="Q32" s="13"/>
      <c r="R32" s="12"/>
      <c r="S32" s="13"/>
      <c r="T32" s="12"/>
      <c r="U32" s="13"/>
      <c r="V32" s="12"/>
      <c r="W32" s="13"/>
      <c r="X32" s="12"/>
      <c r="Y32" s="13"/>
      <c r="Z32" s="12"/>
      <c r="AA32" s="12">
        <v>5480</v>
      </c>
      <c r="AB32" s="18" t="s">
        <v>105</v>
      </c>
      <c r="AE32" s="61"/>
      <c r="AF32" s="50" t="s">
        <v>106</v>
      </c>
      <c r="AG32" s="50"/>
      <c r="AH32" s="50">
        <v>4</v>
      </c>
      <c r="AI32" s="50"/>
      <c r="AJ32" s="80" t="s">
        <v>78</v>
      </c>
      <c r="AK32" s="80" t="s">
        <v>78</v>
      </c>
      <c r="AL32" s="50">
        <v>1</v>
      </c>
      <c r="AM32" s="43">
        <f t="shared" si="46"/>
        <v>4</v>
      </c>
      <c r="AN32" s="82"/>
      <c r="AO32" s="81">
        <f t="shared" si="45"/>
        <v>0</v>
      </c>
      <c r="AP32" s="84"/>
      <c r="AQ32" s="84"/>
      <c r="AR32" s="84"/>
      <c r="AS32" s="84"/>
      <c r="AT32" s="84"/>
    </row>
    <row r="33" s="1" customFormat="1" ht="54" customHeight="1" spans="1:46">
      <c r="A33" s="14"/>
      <c r="B33" s="12" t="s">
        <v>107</v>
      </c>
      <c r="C33" s="13"/>
      <c r="D33" s="13">
        <v>166</v>
      </c>
      <c r="E33" s="13">
        <v>2</v>
      </c>
      <c r="F33" s="12">
        <f t="shared" si="33"/>
        <v>332</v>
      </c>
      <c r="G33" s="13"/>
      <c r="H33" s="12">
        <f t="shared" si="34"/>
        <v>0</v>
      </c>
      <c r="I33" s="13">
        <v>1</v>
      </c>
      <c r="J33" s="12">
        <f>D33*I33</f>
        <v>166</v>
      </c>
      <c r="K33" s="13">
        <v>2</v>
      </c>
      <c r="L33" s="12">
        <f>D33*K33</f>
        <v>332</v>
      </c>
      <c r="M33" s="13"/>
      <c r="N33" s="12">
        <f>D33*M33</f>
        <v>0</v>
      </c>
      <c r="O33" s="13">
        <v>1</v>
      </c>
      <c r="P33" s="12">
        <f>D33*O33</f>
        <v>166</v>
      </c>
      <c r="Q33" s="13"/>
      <c r="R33" s="12">
        <f>D33*Q33</f>
        <v>0</v>
      </c>
      <c r="S33" s="13">
        <v>1</v>
      </c>
      <c r="T33" s="12">
        <f>D33*S33</f>
        <v>166</v>
      </c>
      <c r="U33" s="13"/>
      <c r="V33" s="12">
        <f>D33*U33</f>
        <v>0</v>
      </c>
      <c r="W33" s="13"/>
      <c r="X33" s="12">
        <f>D33*W33</f>
        <v>0</v>
      </c>
      <c r="Y33" s="13"/>
      <c r="Z33" s="12">
        <f>D33*Y33</f>
        <v>0</v>
      </c>
      <c r="AA33" s="12"/>
      <c r="AB33" s="62"/>
      <c r="AE33" s="61"/>
      <c r="AF33" s="50" t="s">
        <v>108</v>
      </c>
      <c r="AG33" s="50"/>
      <c r="AH33" s="50">
        <v>4</v>
      </c>
      <c r="AI33" s="50"/>
      <c r="AJ33" s="80" t="s">
        <v>78</v>
      </c>
      <c r="AK33" s="80" t="s">
        <v>78</v>
      </c>
      <c r="AL33" s="50">
        <v>1</v>
      </c>
      <c r="AM33" s="43">
        <f t="shared" si="46"/>
        <v>4</v>
      </c>
      <c r="AN33" s="82"/>
      <c r="AO33" s="81">
        <f t="shared" si="45"/>
        <v>0</v>
      </c>
      <c r="AP33" s="92"/>
      <c r="AQ33" s="93"/>
      <c r="AR33" s="93"/>
      <c r="AS33" s="93"/>
      <c r="AT33" s="94"/>
    </row>
    <row r="34" s="1" customFormat="1" ht="56" customHeight="1" spans="1:46">
      <c r="A34" s="11" t="s">
        <v>109</v>
      </c>
      <c r="B34" s="12" t="s">
        <v>110</v>
      </c>
      <c r="C34" s="13"/>
      <c r="D34" s="27">
        <v>240</v>
      </c>
      <c r="E34" s="27">
        <v>2</v>
      </c>
      <c r="F34" s="12">
        <f t="shared" si="33"/>
        <v>480</v>
      </c>
      <c r="G34" s="13">
        <v>1</v>
      </c>
      <c r="H34" s="12">
        <f t="shared" si="34"/>
        <v>240</v>
      </c>
      <c r="I34" s="13">
        <v>1</v>
      </c>
      <c r="J34" s="12">
        <f>D34*I34</f>
        <v>240</v>
      </c>
      <c r="K34" s="13">
        <v>1</v>
      </c>
      <c r="L34" s="12">
        <f>D34*K34</f>
        <v>240</v>
      </c>
      <c r="M34" s="13"/>
      <c r="N34" s="12">
        <f>D34*M34</f>
        <v>0</v>
      </c>
      <c r="O34" s="13">
        <v>1</v>
      </c>
      <c r="P34" s="12">
        <f>D34*O34</f>
        <v>240</v>
      </c>
      <c r="Q34" s="13">
        <v>1</v>
      </c>
      <c r="R34" s="12">
        <f>D34*Q34</f>
        <v>240</v>
      </c>
      <c r="S34" s="13">
        <v>1</v>
      </c>
      <c r="T34" s="12">
        <f>D34*S34</f>
        <v>240</v>
      </c>
      <c r="U34" s="13">
        <v>2</v>
      </c>
      <c r="V34" s="12">
        <f>D34*U34</f>
        <v>480</v>
      </c>
      <c r="W34" s="13"/>
      <c r="X34" s="12">
        <f>D34*W34</f>
        <v>0</v>
      </c>
      <c r="Y34" s="13">
        <v>1</v>
      </c>
      <c r="Z34" s="12">
        <f>D34*Y34</f>
        <v>240</v>
      </c>
      <c r="AA34" s="12"/>
      <c r="AB34" s="19"/>
      <c r="AE34" s="63"/>
      <c r="AF34" s="50" t="s">
        <v>111</v>
      </c>
      <c r="AG34" s="50"/>
      <c r="AH34" s="50">
        <v>8</v>
      </c>
      <c r="AI34" s="50"/>
      <c r="AJ34" s="80" t="s">
        <v>78</v>
      </c>
      <c r="AK34" s="80" t="s">
        <v>78</v>
      </c>
      <c r="AL34" s="50">
        <v>1</v>
      </c>
      <c r="AM34" s="43">
        <f t="shared" si="46"/>
        <v>8</v>
      </c>
      <c r="AN34" s="82"/>
      <c r="AO34" s="81">
        <f t="shared" si="45"/>
        <v>0</v>
      </c>
      <c r="AP34" s="84"/>
      <c r="AQ34" s="84"/>
      <c r="AR34" s="84"/>
      <c r="AS34" s="84"/>
      <c r="AT34" s="84"/>
    </row>
    <row r="35" s="1" customFormat="1" ht="106" customHeight="1" spans="1:46">
      <c r="A35" s="14"/>
      <c r="B35" s="12" t="s">
        <v>112</v>
      </c>
      <c r="C35" s="13"/>
      <c r="D35" s="27">
        <v>1000</v>
      </c>
      <c r="E35" s="13">
        <v>1</v>
      </c>
      <c r="F35" s="12">
        <f t="shared" si="33"/>
        <v>1000</v>
      </c>
      <c r="G35" s="13"/>
      <c r="H35" s="12">
        <f t="shared" si="34"/>
        <v>0</v>
      </c>
      <c r="I35" s="13"/>
      <c r="J35" s="12">
        <f>D35*I35</f>
        <v>0</v>
      </c>
      <c r="K35" s="13"/>
      <c r="L35" s="12">
        <f>D35*K35</f>
        <v>0</v>
      </c>
      <c r="M35" s="13"/>
      <c r="N35" s="12">
        <f>D35*M35</f>
        <v>0</v>
      </c>
      <c r="O35" s="13"/>
      <c r="P35" s="12">
        <f>D35*O35</f>
        <v>0</v>
      </c>
      <c r="Q35" s="13"/>
      <c r="R35" s="12">
        <f>D35*Q35</f>
        <v>0</v>
      </c>
      <c r="S35" s="13"/>
      <c r="T35" s="12">
        <f>D35*S35</f>
        <v>0</v>
      </c>
      <c r="U35" s="13"/>
      <c r="V35" s="12">
        <f>D35*U35</f>
        <v>0</v>
      </c>
      <c r="W35" s="13"/>
      <c r="X35" s="12">
        <f>D35*W35</f>
        <v>0</v>
      </c>
      <c r="Y35" s="13"/>
      <c r="Z35" s="12">
        <f>D35*Y35</f>
        <v>0</v>
      </c>
      <c r="AA35" s="13">
        <v>1000</v>
      </c>
      <c r="AB35" s="18" t="s">
        <v>113</v>
      </c>
      <c r="AE35" s="64" t="s">
        <v>114</v>
      </c>
      <c r="AF35" s="65"/>
      <c r="AG35" s="83"/>
      <c r="AH35" s="50">
        <v>25</v>
      </c>
      <c r="AI35" s="50"/>
      <c r="AJ35" s="80" t="s">
        <v>78</v>
      </c>
      <c r="AK35" s="80" t="s">
        <v>78</v>
      </c>
      <c r="AL35" s="84">
        <f>AM35</f>
        <v>25</v>
      </c>
      <c r="AM35" s="84">
        <f>SUM(AM29:AM34)</f>
        <v>25</v>
      </c>
      <c r="AN35" s="84">
        <f>AO35</f>
        <v>240</v>
      </c>
      <c r="AO35" s="84">
        <f>SUM(AO29:AO34)</f>
        <v>240</v>
      </c>
      <c r="AP35" s="84">
        <f>AM35+AO35</f>
        <v>265</v>
      </c>
      <c r="AQ35" s="84"/>
      <c r="AR35" s="84"/>
      <c r="AS35" s="84"/>
      <c r="AT35" s="84"/>
    </row>
    <row r="36" s="1" customFormat="1" ht="34" customHeight="1" spans="1:33">
      <c r="A36" s="11" t="s">
        <v>59</v>
      </c>
      <c r="B36" s="12" t="s">
        <v>60</v>
      </c>
      <c r="C36" s="12" t="s">
        <v>115</v>
      </c>
      <c r="D36" s="27">
        <v>200</v>
      </c>
      <c r="E36" s="13">
        <v>2</v>
      </c>
      <c r="F36" s="12">
        <f t="shared" si="33"/>
        <v>400</v>
      </c>
      <c r="G36" s="13"/>
      <c r="H36" s="12">
        <f t="shared" si="34"/>
        <v>0</v>
      </c>
      <c r="I36" s="13"/>
      <c r="J36" s="12">
        <f>D36*I36</f>
        <v>0</v>
      </c>
      <c r="K36" s="13"/>
      <c r="L36" s="12">
        <f>D36*K36</f>
        <v>0</v>
      </c>
      <c r="M36" s="13"/>
      <c r="N36" s="12">
        <f>D36*M36</f>
        <v>0</v>
      </c>
      <c r="O36" s="13"/>
      <c r="P36" s="12">
        <f>D36*O36</f>
        <v>0</v>
      </c>
      <c r="Q36" s="13"/>
      <c r="R36" s="12">
        <f>D36*Q36</f>
        <v>0</v>
      </c>
      <c r="S36" s="13"/>
      <c r="T36" s="12">
        <f>D36*S36</f>
        <v>0</v>
      </c>
      <c r="U36" s="13"/>
      <c r="V36" s="12">
        <f>D36*U36</f>
        <v>0</v>
      </c>
      <c r="W36" s="13"/>
      <c r="X36" s="12">
        <f>D36*W36</f>
        <v>0</v>
      </c>
      <c r="Y36" s="13"/>
      <c r="Z36" s="12">
        <f>D36*Y36</f>
        <v>0</v>
      </c>
      <c r="AA36" s="13"/>
      <c r="AB36" s="18"/>
      <c r="AE36" s="52"/>
      <c r="AF36" s="52"/>
      <c r="AG36" s="52"/>
    </row>
    <row r="37" s="1" customFormat="1" ht="34" customHeight="1" spans="1:33">
      <c r="A37" s="11" t="s">
        <v>116</v>
      </c>
      <c r="B37" s="12" t="s">
        <v>117</v>
      </c>
      <c r="C37" s="13"/>
      <c r="D37" s="13">
        <v>300</v>
      </c>
      <c r="E37" s="13">
        <v>1</v>
      </c>
      <c r="F37" s="12">
        <f t="shared" si="33"/>
        <v>300</v>
      </c>
      <c r="G37" s="13">
        <v>1</v>
      </c>
      <c r="H37" s="12">
        <f t="shared" si="34"/>
        <v>300</v>
      </c>
      <c r="I37" s="13">
        <v>1</v>
      </c>
      <c r="J37" s="12">
        <f>D37*I37</f>
        <v>300</v>
      </c>
      <c r="K37" s="13">
        <v>2</v>
      </c>
      <c r="L37" s="12">
        <f>D37*K37</f>
        <v>600</v>
      </c>
      <c r="M37" s="13"/>
      <c r="N37" s="12">
        <f>D37*M37</f>
        <v>0</v>
      </c>
      <c r="O37" s="13">
        <v>1</v>
      </c>
      <c r="P37" s="12">
        <f>D37*O37</f>
        <v>300</v>
      </c>
      <c r="Q37" s="13">
        <v>1</v>
      </c>
      <c r="R37" s="12">
        <f>D37*Q37</f>
        <v>300</v>
      </c>
      <c r="S37" s="13">
        <v>1</v>
      </c>
      <c r="T37" s="12">
        <f>D37*S37</f>
        <v>300</v>
      </c>
      <c r="U37" s="13">
        <v>2</v>
      </c>
      <c r="V37" s="12">
        <f>D37*U37</f>
        <v>600</v>
      </c>
      <c r="W37" s="13"/>
      <c r="X37" s="12">
        <f>D37*W37</f>
        <v>0</v>
      </c>
      <c r="Y37" s="13"/>
      <c r="Z37" s="12">
        <f>D37*Y37</f>
        <v>0</v>
      </c>
      <c r="AA37" s="12"/>
      <c r="AB37" s="19"/>
      <c r="AE37" s="52"/>
      <c r="AF37" s="52"/>
      <c r="AG37" s="52"/>
    </row>
    <row r="38" s="1" customFormat="1" ht="35" customHeight="1" spans="1:33">
      <c r="A38" s="11" t="s">
        <v>64</v>
      </c>
      <c r="B38" s="13"/>
      <c r="C38" s="13"/>
      <c r="D38" s="13">
        <f>SUM(D3:D37)</f>
        <v>28761</v>
      </c>
      <c r="E38" s="13">
        <f>F38</f>
        <v>46052</v>
      </c>
      <c r="F38" s="13">
        <f>SUM(F3:F37)</f>
        <v>46052</v>
      </c>
      <c r="G38" s="13">
        <f>H38</f>
        <v>17280</v>
      </c>
      <c r="H38" s="13">
        <f>SUM(H3:H37)</f>
        <v>17280</v>
      </c>
      <c r="I38" s="13">
        <f>SUMPRODUCT((D3:D37)*(I3:I37))</f>
        <v>14171</v>
      </c>
      <c r="J38" s="13">
        <f>SUM(J3:J37)</f>
        <v>14171</v>
      </c>
      <c r="K38" s="13">
        <f>SUMPRODUCT((D3:D37)*(K3:K37))</f>
        <v>27412</v>
      </c>
      <c r="L38" s="13">
        <f>SUM(L3:L37)</f>
        <v>27412</v>
      </c>
      <c r="M38" s="13">
        <f t="shared" ref="M38:S38" si="47">N38</f>
        <v>1200</v>
      </c>
      <c r="N38" s="13">
        <f>SUM(N3:N37)</f>
        <v>1200</v>
      </c>
      <c r="O38" s="13">
        <f>P38</f>
        <v>14171</v>
      </c>
      <c r="P38" s="13">
        <f>SUM(P3:P37)</f>
        <v>14171</v>
      </c>
      <c r="Q38" s="13">
        <f t="shared" si="47"/>
        <v>3740</v>
      </c>
      <c r="R38" s="12">
        <f>SUM(R3:R37)</f>
        <v>3740</v>
      </c>
      <c r="S38" s="13">
        <f t="shared" si="47"/>
        <v>15371</v>
      </c>
      <c r="T38" s="13">
        <f>SUM(T3:T37)</f>
        <v>15371</v>
      </c>
      <c r="U38" s="13">
        <f>V38</f>
        <v>27810</v>
      </c>
      <c r="V38" s="13">
        <f>SUM(V3:V37)</f>
        <v>27810</v>
      </c>
      <c r="W38" s="13">
        <f>X38</f>
        <v>10615</v>
      </c>
      <c r="X38" s="13">
        <f>SUM(X3:X37)</f>
        <v>10615</v>
      </c>
      <c r="Y38" s="13">
        <f>Z38</f>
        <v>14915</v>
      </c>
      <c r="Z38" s="12">
        <f>SUM(Z3:Z37)</f>
        <v>14915</v>
      </c>
      <c r="AA38" s="13">
        <f>SUM(AA3:AA37)</f>
        <v>9930</v>
      </c>
      <c r="AB38" s="10">
        <f>E38+G38+I38+K38+M38+O38+Q38+S38+U38+W38+Y38+AA38</f>
        <v>202667</v>
      </c>
      <c r="AE38" s="52"/>
      <c r="AF38" s="52"/>
      <c r="AG38" s="52"/>
    </row>
    <row r="39" s="1" customFormat="1" ht="41" customHeight="1" spans="1:55">
      <c r="A39" s="28" t="s">
        <v>118</v>
      </c>
      <c r="B39" s="29" t="s">
        <v>119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</row>
    <row r="40" s="1" customFormat="1" ht="30" customHeight="1" spans="28:33">
      <c r="AB40" s="66"/>
      <c r="AE40" s="52"/>
      <c r="AF40" s="52"/>
      <c r="AG40" s="52"/>
    </row>
  </sheetData>
  <mergeCells count="109">
    <mergeCell ref="A1:AB1"/>
    <mergeCell ref="AE1:BC1"/>
    <mergeCell ref="B2:C2"/>
    <mergeCell ref="AH2:AI2"/>
    <mergeCell ref="AE19:AT19"/>
    <mergeCell ref="AE27:AT27"/>
    <mergeCell ref="AF28:AG28"/>
    <mergeCell ref="AH28:AI28"/>
    <mergeCell ref="AP28:AT28"/>
    <mergeCell ref="AF29:AG29"/>
    <mergeCell ref="AH29:AI29"/>
    <mergeCell ref="AP29:AT29"/>
    <mergeCell ref="AF30:AG30"/>
    <mergeCell ref="AH30:AI30"/>
    <mergeCell ref="AP30:AT30"/>
    <mergeCell ref="AF31:AG31"/>
    <mergeCell ref="AH31:AI31"/>
    <mergeCell ref="AP31:AT31"/>
    <mergeCell ref="AF32:AG32"/>
    <mergeCell ref="AH32:AI32"/>
    <mergeCell ref="AP32:AT32"/>
    <mergeCell ref="AF33:AG33"/>
    <mergeCell ref="AH33:AI33"/>
    <mergeCell ref="AP33:AT33"/>
    <mergeCell ref="AF34:AG34"/>
    <mergeCell ref="AH34:AI34"/>
    <mergeCell ref="AP34:AT34"/>
    <mergeCell ref="AE35:AG35"/>
    <mergeCell ref="AH35:AI35"/>
    <mergeCell ref="AP35:AT35"/>
    <mergeCell ref="B39:BC39"/>
    <mergeCell ref="A4:A5"/>
    <mergeCell ref="A6:A7"/>
    <mergeCell ref="A8:A13"/>
    <mergeCell ref="A14:A20"/>
    <mergeCell ref="A21:A27"/>
    <mergeCell ref="A28:A30"/>
    <mergeCell ref="A31:A33"/>
    <mergeCell ref="A34:A35"/>
    <mergeCell ref="B8:B11"/>
    <mergeCell ref="B12:B13"/>
    <mergeCell ref="B14:B15"/>
    <mergeCell ref="B17:B20"/>
    <mergeCell ref="B21:B27"/>
    <mergeCell ref="B29:B30"/>
    <mergeCell ref="B31:B32"/>
    <mergeCell ref="C10:C11"/>
    <mergeCell ref="C29:C30"/>
    <mergeCell ref="D8:D11"/>
    <mergeCell ref="D29:D30"/>
    <mergeCell ref="E8:E11"/>
    <mergeCell ref="E29:E30"/>
    <mergeCell ref="G8:G11"/>
    <mergeCell ref="G29:G30"/>
    <mergeCell ref="I8:I11"/>
    <mergeCell ref="I29:I30"/>
    <mergeCell ref="K8:K11"/>
    <mergeCell ref="K29:K30"/>
    <mergeCell ref="M8:M11"/>
    <mergeCell ref="M29:M30"/>
    <mergeCell ref="O8:O11"/>
    <mergeCell ref="O29:O30"/>
    <mergeCell ref="Q8:Q11"/>
    <mergeCell ref="Q29:Q30"/>
    <mergeCell ref="S8:S11"/>
    <mergeCell ref="S29:S30"/>
    <mergeCell ref="U8:U11"/>
    <mergeCell ref="U29:U30"/>
    <mergeCell ref="W8:W11"/>
    <mergeCell ref="W29:W30"/>
    <mergeCell ref="Y8:Y11"/>
    <mergeCell ref="Y29:Y30"/>
    <mergeCell ref="AA8:AA11"/>
    <mergeCell ref="AA29:AA30"/>
    <mergeCell ref="AB4:AB5"/>
    <mergeCell ref="AB9:AB11"/>
    <mergeCell ref="AB21:AB27"/>
    <mergeCell ref="AB29:AB30"/>
    <mergeCell ref="AE3:AE9"/>
    <mergeCell ref="AE10:AE13"/>
    <mergeCell ref="AE14:AE15"/>
    <mergeCell ref="AE30:AE34"/>
    <mergeCell ref="AF3:AF4"/>
    <mergeCell ref="AF6:AF7"/>
    <mergeCell ref="AF8:AF9"/>
    <mergeCell ref="AF10:AF11"/>
    <mergeCell ref="AF12:AF13"/>
    <mergeCell ref="AF14:AF15"/>
    <mergeCell ref="AG3:AG4"/>
    <mergeCell ref="AG6:AG7"/>
    <mergeCell ref="AG8:AG9"/>
    <mergeCell ref="AG10:AG11"/>
    <mergeCell ref="AG12:AG13"/>
    <mergeCell ref="AG14:AG15"/>
    <mergeCell ref="AH6:AH7"/>
    <mergeCell ref="AI6:AI7"/>
    <mergeCell ref="AJ6:AJ7"/>
    <mergeCell ref="AL6:AL7"/>
    <mergeCell ref="AN6:AN7"/>
    <mergeCell ref="AP6:AP7"/>
    <mergeCell ref="AR6:AR7"/>
    <mergeCell ref="AT6:AT7"/>
    <mergeCell ref="AV6:AV7"/>
    <mergeCell ref="AX6:AX7"/>
    <mergeCell ref="AZ6:AZ7"/>
    <mergeCell ref="BB6:BB7"/>
    <mergeCell ref="BC3:BC4"/>
    <mergeCell ref="BC6:BC7"/>
    <mergeCell ref="BC8:BC9"/>
  </mergeCells>
  <pageMargins left="0.944444444444444" right="0" top="0.472222222222222" bottom="0.472222222222222" header="0.5" footer="0.5"/>
  <pageSetup paperSize="8" scale="48" fitToWidth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2020亚沙会官方制服（运动装）配置表A3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戴戴</cp:lastModifiedBy>
  <dcterms:created xsi:type="dcterms:W3CDTF">2020-03-26T01:12:00Z</dcterms:created>
  <dcterms:modified xsi:type="dcterms:W3CDTF">2020-06-24T11:17:40Z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